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Akhi SSD\Downloads\"/>
    </mc:Choice>
  </mc:AlternateContent>
  <xr:revisionPtr revIDLastSave="0" documentId="13_ncr:1_{DD5FABB3-5866-4A28-804E-08504B50E42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putan" sheetId="1" r:id="rId1"/>
    <sheet name="surat tugas" sheetId="2" r:id="rId2"/>
    <sheet name="sppd 1" sheetId="3" r:id="rId3"/>
    <sheet name="sppd 2" sheetId="4" r:id="rId4"/>
    <sheet name="kwitansi" sheetId="5" state="hidden" r:id="rId5"/>
    <sheet name="kepala" sheetId="6" state="hidden" r:id="rId6"/>
    <sheet name="Terbilang" sheetId="7" state="hidden" r:id="rId7"/>
  </sheets>
  <externalReferences>
    <externalReference r:id="rId8"/>
  </externalReferences>
  <definedNames>
    <definedName name="A.1">#REF!</definedName>
    <definedName name="A.15">#REF!</definedName>
    <definedName name="A.18">#REF!</definedName>
    <definedName name="A.18A">#REF!</definedName>
    <definedName name="B">#REF!</definedName>
    <definedName name="Bahan">#REF!</definedName>
    <definedName name="C.">#REF!</definedName>
    <definedName name="data">#REF!</definedName>
    <definedName name="dfds">#REF!</definedName>
    <definedName name="E">#REF!</definedName>
    <definedName name="F">#REF!</definedName>
    <definedName name="F.21">#REF!</definedName>
    <definedName name="f.22">#REF!</definedName>
    <definedName name="f.26">#REF!</definedName>
    <definedName name="F.30">#REF!</definedName>
    <definedName name="F.33">#REF!</definedName>
    <definedName name="F.33A">#REF!</definedName>
    <definedName name="F.34">#REF!</definedName>
    <definedName name="F.35">#REF!</definedName>
    <definedName name="F.36">#REF!</definedName>
    <definedName name="F.37A">#REF!</definedName>
    <definedName name="F.8">#REF!</definedName>
    <definedName name="G">#REF!</definedName>
    <definedName name="G.1">#REF!</definedName>
    <definedName name="G.14">#REF!</definedName>
    <definedName name="G.16">#REF!</definedName>
    <definedName name="G.32F">#REF!</definedName>
    <definedName name="G.32H">#REF!</definedName>
    <definedName name="G.33F">#REF!</definedName>
    <definedName name="G.33H">#REF!</definedName>
    <definedName name="G.33M">#REF!</definedName>
    <definedName name="G.50H">#REF!</definedName>
    <definedName name="G.50K">#REF!</definedName>
    <definedName name="G.50P">#REF!</definedName>
    <definedName name="G.51C">#REF!</definedName>
    <definedName name="G.56">#REF!</definedName>
    <definedName name="G.6">#REF!</definedName>
    <definedName name="G.67">#REF!</definedName>
    <definedName name="g33f">#REF!</definedName>
    <definedName name="g50p">#REF!</definedName>
    <definedName name="H">#REF!</definedName>
    <definedName name="h.10">#REF!</definedName>
    <definedName name="h.8">#REF!</definedName>
    <definedName name="I">#REF!</definedName>
    <definedName name="II">#REF!</definedName>
    <definedName name="III">#REF!</definedName>
    <definedName name="IV">#REF!</definedName>
    <definedName name="K">#REF!</definedName>
    <definedName name="K.012">#REF!</definedName>
    <definedName name="K.013">#REF!</definedName>
    <definedName name="K.016">#REF!</definedName>
    <definedName name="K.017">#REF!</definedName>
    <definedName name="K.020">#REF!</definedName>
    <definedName name="K.035">#REF!</definedName>
    <definedName name="K.040">#REF!</definedName>
    <definedName name="K.110">#REF!</definedName>
    <definedName name="K.111">#REF!</definedName>
    <definedName name="K.115">#REF!</definedName>
    <definedName name="K.127">#REF!</definedName>
    <definedName name="K.131">#REF!</definedName>
    <definedName name="k.132">#REF!</definedName>
    <definedName name="K.139">#REF!</definedName>
    <definedName name="K.211">#REF!</definedName>
    <definedName name="K.224">#REF!</definedName>
    <definedName name="K.225">#REF!</definedName>
    <definedName name="K.411">#REF!</definedName>
    <definedName name="K.420">#REF!</definedName>
    <definedName name="K.422">#REF!</definedName>
    <definedName name="K.424">#REF!</definedName>
    <definedName name="K.514">#REF!</definedName>
    <definedName name="K.522">#REF!</definedName>
    <definedName name="K.528">#REF!</definedName>
    <definedName name="K.612">#REF!</definedName>
    <definedName name="K.615">#REF!</definedName>
    <definedName name="K.618">#REF!</definedName>
    <definedName name="K.621">#REF!</definedName>
    <definedName name="K.636">#REF!</definedName>
    <definedName name="K.641">#REF!</definedName>
    <definedName name="K.705">#REF!</definedName>
    <definedName name="K.710">#REF!</definedName>
    <definedName name="K.715">#REF!</definedName>
    <definedName name="K.720">#REF!</definedName>
    <definedName name="K.722">#REF!</definedName>
    <definedName name="K.8">#REF!</definedName>
    <definedName name="K.815">#REF!</definedName>
    <definedName name="K.850">#REF!</definedName>
    <definedName name="K.860">#REF!</definedName>
    <definedName name="K.865">#REF!</definedName>
    <definedName name="K.875">#REF!</definedName>
    <definedName name="K.880">#REF!</definedName>
    <definedName name="K.9">#REF!</definedName>
    <definedName name="kd">#REF!</definedName>
    <definedName name="M">#REF!</definedName>
    <definedName name="pek" localSheetId="6">#REF!</definedName>
    <definedName name="pek">#REF!</definedName>
    <definedName name="PRINT_AREA_MI">#REF!</definedName>
    <definedName name="S">#REF!</definedName>
    <definedName name="SPL.1">#REF!</definedName>
    <definedName name="SPL.1A">#REF!</definedName>
    <definedName name="SPL.IA">#REF!</definedName>
    <definedName name="SPL.III">#REF!</definedName>
    <definedName name="SPL.V">#REF!</definedName>
    <definedName name="SPL.VI">#REF!</definedName>
    <definedName name="SPL.VII">#REF!</definedName>
    <definedName name="spliiia">#REF!</definedName>
    <definedName name="spliiib">#REF!</definedName>
    <definedName name="SplV">#REF!</definedName>
    <definedName name="TAB" localSheetId="6">Terbilang!$F$32:$N$34</definedName>
    <definedName name="Tabel">#REF!</definedName>
    <definedName name="TAS" localSheetId="6">Terbilang!$D$6</definedName>
    <definedName name="TAS">#REF!</definedName>
    <definedName name="U">#REF!</definedName>
    <definedName name="UM">#REF!</definedName>
    <definedName name="V">#REF!</definedName>
    <definedName name="vi">#REF!</definedName>
  </definedNames>
  <calcPr calcId="181029"/>
</workbook>
</file>

<file path=xl/calcChain.xml><?xml version="1.0" encoding="utf-8"?>
<calcChain xmlns="http://schemas.openxmlformats.org/spreadsheetml/2006/main">
  <c r="J2" i="4" l="1"/>
  <c r="D21" i="1"/>
  <c r="K22" i="5" s="1"/>
  <c r="A8" i="3"/>
  <c r="A8" i="2"/>
  <c r="E27" i="1"/>
  <c r="D25" i="1"/>
  <c r="D1" i="1"/>
  <c r="F13" i="2" s="1"/>
  <c r="D3" i="1"/>
  <c r="I13" i="3" s="1"/>
  <c r="T30" i="7"/>
  <c r="S30" i="7"/>
  <c r="AB30" i="7" s="1"/>
  <c r="AC30" i="7" s="1"/>
  <c r="R30" i="7"/>
  <c r="U30" i="7" s="1"/>
  <c r="N30" i="7"/>
  <c r="J30" i="7"/>
  <c r="H30" i="7"/>
  <c r="F30" i="7"/>
  <c r="I30" i="7" s="1"/>
  <c r="E30" i="7"/>
  <c r="J29" i="7"/>
  <c r="K29" i="7" s="1"/>
  <c r="E29" i="7"/>
  <c r="E28" i="7"/>
  <c r="F28" i="7" s="1"/>
  <c r="E27" i="7"/>
  <c r="R26" i="7"/>
  <c r="P26" i="7"/>
  <c r="N26" i="7"/>
  <c r="Q26" i="7" s="1"/>
  <c r="L26" i="7"/>
  <c r="K26" i="7"/>
  <c r="X26" i="7" s="1"/>
  <c r="Y26" i="7" s="1"/>
  <c r="J26" i="7"/>
  <c r="M26" i="7" s="1"/>
  <c r="F26" i="7"/>
  <c r="E26" i="7"/>
  <c r="S25" i="7"/>
  <c r="R25" i="7"/>
  <c r="N25" i="7"/>
  <c r="I25" i="7"/>
  <c r="E25" i="7"/>
  <c r="F25" i="7" s="1"/>
  <c r="H25" i="7" s="1"/>
  <c r="R24" i="7"/>
  <c r="T24" i="7" s="1"/>
  <c r="N24" i="7"/>
  <c r="I24" i="7"/>
  <c r="H24" i="7"/>
  <c r="E24" i="7"/>
  <c r="F24" i="7" s="1"/>
  <c r="G24" i="7" s="1"/>
  <c r="E23" i="7"/>
  <c r="T22" i="7"/>
  <c r="S22" i="7"/>
  <c r="AB22" i="7" s="1"/>
  <c r="AC22" i="7" s="1"/>
  <c r="R22" i="7"/>
  <c r="U22" i="7" s="1"/>
  <c r="O22" i="7"/>
  <c r="N22" i="7"/>
  <c r="J22" i="7"/>
  <c r="H22" i="7"/>
  <c r="F22" i="7"/>
  <c r="I22" i="7" s="1"/>
  <c r="E22" i="7"/>
  <c r="E21" i="7"/>
  <c r="J20" i="7"/>
  <c r="L20" i="7" s="1"/>
  <c r="E20" i="7"/>
  <c r="E19" i="7"/>
  <c r="R18" i="7"/>
  <c r="P18" i="7"/>
  <c r="N18" i="7"/>
  <c r="Q18" i="7" s="1"/>
  <c r="L18" i="7"/>
  <c r="K18" i="7"/>
  <c r="J18" i="7"/>
  <c r="M18" i="7" s="1"/>
  <c r="F18" i="7"/>
  <c r="G18" i="7" s="1"/>
  <c r="E18" i="7"/>
  <c r="E17" i="7"/>
  <c r="C17" i="7"/>
  <c r="E16" i="7"/>
  <c r="C16" i="7"/>
  <c r="E15" i="7"/>
  <c r="C15" i="7"/>
  <c r="E14" i="7"/>
  <c r="C13" i="7"/>
  <c r="E13" i="7" s="1"/>
  <c r="E12" i="7"/>
  <c r="C12" i="7"/>
  <c r="C11" i="7"/>
  <c r="E11" i="7" s="1"/>
  <c r="C10" i="7"/>
  <c r="E9" i="7"/>
  <c r="T8" i="7"/>
  <c r="R8" i="7"/>
  <c r="U8" i="7" s="1"/>
  <c r="P8" i="7"/>
  <c r="O8" i="7"/>
  <c r="Z8" i="7" s="1"/>
  <c r="AA8" i="7" s="1"/>
  <c r="N8" i="7"/>
  <c r="Q8" i="7" s="1"/>
  <c r="J8" i="7"/>
  <c r="M8" i="7" s="1"/>
  <c r="F8" i="7"/>
  <c r="I8" i="7" s="1"/>
  <c r="E8" i="7"/>
  <c r="C7" i="7"/>
  <c r="E7" i="7" s="1"/>
  <c r="B7" i="7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J27" i="5"/>
  <c r="H20" i="5"/>
  <c r="F20" i="5"/>
  <c r="A20" i="5"/>
  <c r="H19" i="5"/>
  <c r="F19" i="5"/>
  <c r="A19" i="5"/>
  <c r="H18" i="5"/>
  <c r="F18" i="5"/>
  <c r="C18" i="5"/>
  <c r="A18" i="5"/>
  <c r="D15" i="5"/>
  <c r="I14" i="5"/>
  <c r="D8" i="5"/>
  <c r="K6" i="5"/>
  <c r="A2" i="5"/>
  <c r="D34" i="4"/>
  <c r="D11" i="4"/>
  <c r="J3" i="4"/>
  <c r="F32" i="3"/>
  <c r="F29" i="3"/>
  <c r="F28" i="3"/>
  <c r="F27" i="3"/>
  <c r="F26" i="3"/>
  <c r="F23" i="3"/>
  <c r="F22" i="3"/>
  <c r="F21" i="3"/>
  <c r="I20" i="3"/>
  <c r="F20" i="3"/>
  <c r="A10" i="3"/>
  <c r="J32" i="2"/>
  <c r="H32" i="2"/>
  <c r="E30" i="2"/>
  <c r="G26" i="2"/>
  <c r="G25" i="2"/>
  <c r="G24" i="2"/>
  <c r="G23" i="2"/>
  <c r="G22" i="2"/>
  <c r="E15" i="2"/>
  <c r="D12" i="4"/>
  <c r="O11" i="1"/>
  <c r="O9" i="1"/>
  <c r="O7" i="1"/>
  <c r="L1" i="1"/>
  <c r="I40" i="2" l="1"/>
  <c r="I36" i="3"/>
  <c r="J19" i="5"/>
  <c r="C33" i="5"/>
  <c r="C6" i="7"/>
  <c r="E6" i="7" s="1"/>
  <c r="J7" i="7"/>
  <c r="N7" i="7"/>
  <c r="F7" i="7"/>
  <c r="R7" i="7"/>
  <c r="G28" i="7"/>
  <c r="I28" i="7"/>
  <c r="H28" i="7"/>
  <c r="R11" i="7"/>
  <c r="N11" i="7"/>
  <c r="J11" i="7"/>
  <c r="F11" i="7"/>
  <c r="X29" i="7"/>
  <c r="Y29" i="7" s="1"/>
  <c r="N21" i="7"/>
  <c r="R21" i="7"/>
  <c r="R9" i="7"/>
  <c r="N9" i="7"/>
  <c r="J9" i="7"/>
  <c r="F9" i="7"/>
  <c r="N14" i="7"/>
  <c r="F14" i="7"/>
  <c r="R14" i="7"/>
  <c r="J14" i="7"/>
  <c r="F21" i="7"/>
  <c r="U26" i="7"/>
  <c r="T26" i="7"/>
  <c r="S26" i="7"/>
  <c r="AB26" i="7" s="1"/>
  <c r="AC26" i="7" s="1"/>
  <c r="Q30" i="7"/>
  <c r="P30" i="7"/>
  <c r="R15" i="7"/>
  <c r="F15" i="7"/>
  <c r="N15" i="7"/>
  <c r="J15" i="7"/>
  <c r="R19" i="7"/>
  <c r="N19" i="7"/>
  <c r="J19" i="7"/>
  <c r="F19" i="7"/>
  <c r="S24" i="7"/>
  <c r="U24" i="7"/>
  <c r="N28" i="7"/>
  <c r="R28" i="7"/>
  <c r="L29" i="7"/>
  <c r="M29" i="7"/>
  <c r="J18" i="5"/>
  <c r="K8" i="7"/>
  <c r="R13" i="7"/>
  <c r="N13" i="7"/>
  <c r="J13" i="7"/>
  <c r="F13" i="7"/>
  <c r="R17" i="7"/>
  <c r="N17" i="7"/>
  <c r="J17" i="7"/>
  <c r="F17" i="7"/>
  <c r="N20" i="7"/>
  <c r="R20" i="7"/>
  <c r="J21" i="7"/>
  <c r="M22" i="7"/>
  <c r="L22" i="7"/>
  <c r="K22" i="7"/>
  <c r="X22" i="7" s="1"/>
  <c r="Y22" i="7" s="1"/>
  <c r="P25" i="7"/>
  <c r="Q25" i="7"/>
  <c r="O25" i="7"/>
  <c r="I26" i="7"/>
  <c r="H26" i="7"/>
  <c r="R27" i="7"/>
  <c r="N27" i="7"/>
  <c r="J27" i="7"/>
  <c r="F27" i="7"/>
  <c r="J28" i="7"/>
  <c r="N29" i="7"/>
  <c r="R29" i="7"/>
  <c r="O30" i="7"/>
  <c r="Z30" i="7" s="1"/>
  <c r="AA30" i="7" s="1"/>
  <c r="R12" i="7"/>
  <c r="N12" i="7"/>
  <c r="J12" i="7"/>
  <c r="F12" i="7"/>
  <c r="I18" i="7"/>
  <c r="H18" i="7"/>
  <c r="V18" i="7" s="1"/>
  <c r="W18" i="7" s="1"/>
  <c r="K20" i="7"/>
  <c r="M20" i="7"/>
  <c r="M30" i="7"/>
  <c r="L30" i="7"/>
  <c r="K30" i="7"/>
  <c r="X30" i="7" s="1"/>
  <c r="Y30" i="7" s="1"/>
  <c r="G8" i="7"/>
  <c r="V8" i="7" s="1"/>
  <c r="W8" i="7" s="1"/>
  <c r="L8" i="7"/>
  <c r="E10" i="7"/>
  <c r="J20" i="5"/>
  <c r="D3" i="7"/>
  <c r="D1" i="7" s="1"/>
  <c r="D4" i="7" s="1"/>
  <c r="H8" i="7"/>
  <c r="S8" i="7"/>
  <c r="AB8" i="7" s="1"/>
  <c r="AC8" i="7" s="1"/>
  <c r="R16" i="7"/>
  <c r="N16" i="7"/>
  <c r="J16" i="7"/>
  <c r="F16" i="7"/>
  <c r="X18" i="7"/>
  <c r="Y18" i="7" s="1"/>
  <c r="U18" i="7"/>
  <c r="T18" i="7"/>
  <c r="S18" i="7"/>
  <c r="F20" i="7"/>
  <c r="Q22" i="7"/>
  <c r="Z22" i="7" s="1"/>
  <c r="AA22" i="7" s="1"/>
  <c r="P22" i="7"/>
  <c r="V24" i="7"/>
  <c r="W24" i="7" s="1"/>
  <c r="O24" i="7"/>
  <c r="Z24" i="7" s="1"/>
  <c r="AA24" i="7" s="1"/>
  <c r="Q24" i="7"/>
  <c r="P24" i="7"/>
  <c r="G25" i="7"/>
  <c r="V25" i="7" s="1"/>
  <c r="W25" i="7" s="1"/>
  <c r="T25" i="7"/>
  <c r="AB25" i="7" s="1"/>
  <c r="AC25" i="7" s="1"/>
  <c r="U25" i="7"/>
  <c r="G26" i="7"/>
  <c r="F29" i="7"/>
  <c r="R23" i="7"/>
  <c r="N23" i="7"/>
  <c r="J23" i="7"/>
  <c r="F23" i="7"/>
  <c r="J24" i="7"/>
  <c r="J25" i="7"/>
  <c r="O18" i="7"/>
  <c r="Z18" i="7" s="1"/>
  <c r="AA18" i="7" s="1"/>
  <c r="G22" i="7"/>
  <c r="V22" i="7" s="1"/>
  <c r="W22" i="7" s="1"/>
  <c r="O26" i="7"/>
  <c r="Z26" i="7" s="1"/>
  <c r="AA26" i="7" s="1"/>
  <c r="G30" i="7"/>
  <c r="V30" i="7" s="1"/>
  <c r="W30" i="7" s="1"/>
  <c r="U23" i="7" l="1"/>
  <c r="T23" i="7"/>
  <c r="S23" i="7"/>
  <c r="AB23" i="7" s="1"/>
  <c r="AC23" i="7" s="1"/>
  <c r="G20" i="7"/>
  <c r="I20" i="7"/>
  <c r="H20" i="7"/>
  <c r="I12" i="7"/>
  <c r="H12" i="7"/>
  <c r="G12" i="7"/>
  <c r="I27" i="7"/>
  <c r="H27" i="7"/>
  <c r="G27" i="7"/>
  <c r="L21" i="7"/>
  <c r="M21" i="7"/>
  <c r="K21" i="7"/>
  <c r="X21" i="7" s="1"/>
  <c r="Y21" i="7" s="1"/>
  <c r="M19" i="7"/>
  <c r="L19" i="7"/>
  <c r="K19" i="7"/>
  <c r="X19" i="7" s="1"/>
  <c r="Y19" i="7" s="1"/>
  <c r="D22" i="7"/>
  <c r="G23" i="7"/>
  <c r="I23" i="7"/>
  <c r="H23" i="7"/>
  <c r="H29" i="7"/>
  <c r="I29" i="7"/>
  <c r="G29" i="7"/>
  <c r="AB18" i="7"/>
  <c r="AC18" i="7" s="1"/>
  <c r="D18" i="7" s="1"/>
  <c r="G16" i="7"/>
  <c r="I16" i="7"/>
  <c r="H16" i="7"/>
  <c r="R10" i="7"/>
  <c r="N10" i="7"/>
  <c r="J10" i="7"/>
  <c r="F10" i="7"/>
  <c r="X20" i="7"/>
  <c r="Y20" i="7" s="1"/>
  <c r="K12" i="7"/>
  <c r="M12" i="7"/>
  <c r="L12" i="7"/>
  <c r="T29" i="7"/>
  <c r="S29" i="7"/>
  <c r="U29" i="7"/>
  <c r="M27" i="7"/>
  <c r="K27" i="7"/>
  <c r="X27" i="7" s="1"/>
  <c r="Y27" i="7" s="1"/>
  <c r="L27" i="7"/>
  <c r="S20" i="7"/>
  <c r="T20" i="7"/>
  <c r="U20" i="7"/>
  <c r="O17" i="7"/>
  <c r="P17" i="7"/>
  <c r="Q17" i="7"/>
  <c r="Q13" i="7"/>
  <c r="O13" i="7"/>
  <c r="P13" i="7"/>
  <c r="O19" i="7"/>
  <c r="Q19" i="7"/>
  <c r="P19" i="7"/>
  <c r="G15" i="7"/>
  <c r="I15" i="7"/>
  <c r="H15" i="7"/>
  <c r="K14" i="7"/>
  <c r="L14" i="7"/>
  <c r="M14" i="7"/>
  <c r="H9" i="7"/>
  <c r="G9" i="7"/>
  <c r="I9" i="7"/>
  <c r="T21" i="7"/>
  <c r="S21" i="7"/>
  <c r="AB21" i="7" s="1"/>
  <c r="AC21" i="7" s="1"/>
  <c r="U21" i="7"/>
  <c r="I11" i="7"/>
  <c r="G11" i="7"/>
  <c r="H11" i="7"/>
  <c r="L7" i="7"/>
  <c r="M7" i="7"/>
  <c r="K7" i="7"/>
  <c r="X7" i="7" s="1"/>
  <c r="Y7" i="7" s="1"/>
  <c r="S16" i="7"/>
  <c r="AB16" i="7" s="1"/>
  <c r="AC16" i="7" s="1"/>
  <c r="U16" i="7"/>
  <c r="T16" i="7"/>
  <c r="K17" i="7"/>
  <c r="M17" i="7"/>
  <c r="L17" i="7"/>
  <c r="M13" i="7"/>
  <c r="L13" i="7"/>
  <c r="K13" i="7"/>
  <c r="X13" i="7" s="1"/>
  <c r="Y13" i="7" s="1"/>
  <c r="O28" i="7"/>
  <c r="P28" i="7"/>
  <c r="Q28" i="7"/>
  <c r="O15" i="7"/>
  <c r="Z15" i="7" s="1"/>
  <c r="AA15" i="7" s="1"/>
  <c r="Q15" i="7"/>
  <c r="P15" i="7"/>
  <c r="H21" i="7"/>
  <c r="I21" i="7"/>
  <c r="G21" i="7"/>
  <c r="O14" i="7"/>
  <c r="Q14" i="7"/>
  <c r="P14" i="7"/>
  <c r="S9" i="7"/>
  <c r="T9" i="7"/>
  <c r="U9" i="7"/>
  <c r="U11" i="7"/>
  <c r="T11" i="7"/>
  <c r="S11" i="7"/>
  <c r="P7" i="7"/>
  <c r="O7" i="7"/>
  <c r="Z7" i="7" s="1"/>
  <c r="AA7" i="7" s="1"/>
  <c r="Q7" i="7"/>
  <c r="L23" i="7"/>
  <c r="K23" i="7"/>
  <c r="X23" i="7" s="1"/>
  <c r="Y23" i="7" s="1"/>
  <c r="M23" i="7"/>
  <c r="V26" i="7"/>
  <c r="W26" i="7" s="1"/>
  <c r="D26" i="7" s="1"/>
  <c r="K16" i="7"/>
  <c r="M16" i="7"/>
  <c r="L16" i="7"/>
  <c r="Q12" i="7"/>
  <c r="P12" i="7"/>
  <c r="O12" i="7"/>
  <c r="Z12" i="7" s="1"/>
  <c r="AA12" i="7" s="1"/>
  <c r="P29" i="7"/>
  <c r="Q29" i="7"/>
  <c r="O29" i="7"/>
  <c r="Z29" i="7" s="1"/>
  <c r="AA29" i="7" s="1"/>
  <c r="O27" i="7"/>
  <c r="Z27" i="7" s="1"/>
  <c r="AA27" i="7" s="1"/>
  <c r="Q27" i="7"/>
  <c r="P27" i="7"/>
  <c r="Z25" i="7"/>
  <c r="AA25" i="7" s="1"/>
  <c r="O20" i="7"/>
  <c r="Z20" i="7" s="1"/>
  <c r="AA20" i="7" s="1"/>
  <c r="Q20" i="7"/>
  <c r="P20" i="7"/>
  <c r="S17" i="7"/>
  <c r="U17" i="7"/>
  <c r="T17" i="7"/>
  <c r="U13" i="7"/>
  <c r="T13" i="7"/>
  <c r="S13" i="7"/>
  <c r="AB13" i="7" s="1"/>
  <c r="AC13" i="7" s="1"/>
  <c r="AB24" i="7"/>
  <c r="AC24" i="7" s="1"/>
  <c r="T19" i="7"/>
  <c r="S19" i="7"/>
  <c r="U19" i="7"/>
  <c r="S15" i="7"/>
  <c r="T15" i="7"/>
  <c r="U15" i="7"/>
  <c r="S14" i="7"/>
  <c r="AB14" i="7" s="1"/>
  <c r="AC14" i="7" s="1"/>
  <c r="U14" i="7"/>
  <c r="T14" i="7"/>
  <c r="M9" i="7"/>
  <c r="L9" i="7"/>
  <c r="K9" i="7"/>
  <c r="P21" i="7"/>
  <c r="O21" i="7"/>
  <c r="Q21" i="7"/>
  <c r="K11" i="7"/>
  <c r="M11" i="7"/>
  <c r="L11" i="7"/>
  <c r="T7" i="7"/>
  <c r="U7" i="7"/>
  <c r="S7" i="7"/>
  <c r="F6" i="7"/>
  <c r="J6" i="7"/>
  <c r="N6" i="7"/>
  <c r="R6" i="7"/>
  <c r="K24" i="7"/>
  <c r="L24" i="7"/>
  <c r="M24" i="7"/>
  <c r="D30" i="7"/>
  <c r="L25" i="7"/>
  <c r="K25" i="7"/>
  <c r="X25" i="7" s="1"/>
  <c r="Y25" i="7" s="1"/>
  <c r="D25" i="7" s="1"/>
  <c r="M25" i="7"/>
  <c r="Q23" i="7"/>
  <c r="P23" i="7"/>
  <c r="O23" i="7"/>
  <c r="Z23" i="7" s="1"/>
  <c r="AA23" i="7" s="1"/>
  <c r="O16" i="7"/>
  <c r="P16" i="7"/>
  <c r="Q16" i="7"/>
  <c r="U12" i="7"/>
  <c r="S12" i="7"/>
  <c r="T12" i="7"/>
  <c r="K28" i="7"/>
  <c r="X28" i="7" s="1"/>
  <c r="Y28" i="7" s="1"/>
  <c r="M28" i="7"/>
  <c r="L28" i="7"/>
  <c r="T27" i="7"/>
  <c r="S27" i="7"/>
  <c r="AB27" i="7" s="1"/>
  <c r="AC27" i="7" s="1"/>
  <c r="U27" i="7"/>
  <c r="G17" i="7"/>
  <c r="H17" i="7"/>
  <c r="I17" i="7"/>
  <c r="I13" i="7"/>
  <c r="H13" i="7"/>
  <c r="G13" i="7"/>
  <c r="V13" i="7" s="1"/>
  <c r="W13" i="7" s="1"/>
  <c r="X8" i="7"/>
  <c r="Y8" i="7" s="1"/>
  <c r="D8" i="7" s="1"/>
  <c r="S28" i="7"/>
  <c r="T28" i="7"/>
  <c r="U28" i="7"/>
  <c r="I19" i="7"/>
  <c r="H19" i="7"/>
  <c r="G19" i="7"/>
  <c r="K15" i="7"/>
  <c r="L15" i="7"/>
  <c r="M15" i="7"/>
  <c r="G14" i="7"/>
  <c r="I14" i="7"/>
  <c r="H14" i="7"/>
  <c r="Q9" i="7"/>
  <c r="O9" i="7"/>
  <c r="P9" i="7"/>
  <c r="P11" i="7"/>
  <c r="O11" i="7"/>
  <c r="Q11" i="7"/>
  <c r="V28" i="7"/>
  <c r="W28" i="7" s="1"/>
  <c r="H7" i="7"/>
  <c r="I7" i="7"/>
  <c r="G7" i="7"/>
  <c r="U10" i="7" l="1"/>
  <c r="T10" i="7"/>
  <c r="S10" i="7"/>
  <c r="X15" i="7"/>
  <c r="Y15" i="7" s="1"/>
  <c r="X24" i="7"/>
  <c r="Y24" i="7" s="1"/>
  <c r="D24" i="7" s="1"/>
  <c r="H6" i="7"/>
  <c r="I6" i="7"/>
  <c r="G6" i="7"/>
  <c r="Z21" i="7"/>
  <c r="AA21" i="7" s="1"/>
  <c r="AB19" i="7"/>
  <c r="AC19" i="7" s="1"/>
  <c r="AB17" i="7"/>
  <c r="AC17" i="7" s="1"/>
  <c r="X16" i="7"/>
  <c r="Y16" i="7" s="1"/>
  <c r="X17" i="7"/>
  <c r="Y17" i="7" s="1"/>
  <c r="V11" i="7"/>
  <c r="W11" i="7" s="1"/>
  <c r="Z19" i="7"/>
  <c r="AA19" i="7" s="1"/>
  <c r="G10" i="7"/>
  <c r="H10" i="7"/>
  <c r="I10" i="7"/>
  <c r="L6" i="7"/>
  <c r="K6" i="7"/>
  <c r="M6" i="7"/>
  <c r="Z9" i="7"/>
  <c r="AA9" i="7" s="1"/>
  <c r="V14" i="7"/>
  <c r="W14" i="7" s="1"/>
  <c r="V19" i="7"/>
  <c r="W19" i="7" s="1"/>
  <c r="D19" i="7" s="1"/>
  <c r="V17" i="7"/>
  <c r="W17" i="7" s="1"/>
  <c r="AB12" i="7"/>
  <c r="AC12" i="7" s="1"/>
  <c r="T6" i="7"/>
  <c r="U6" i="7"/>
  <c r="S6" i="7"/>
  <c r="AB7" i="7"/>
  <c r="AC7" i="7" s="1"/>
  <c r="AB11" i="7"/>
  <c r="AC11" i="7" s="1"/>
  <c r="Z14" i="7"/>
  <c r="AA14" i="7" s="1"/>
  <c r="V15" i="7"/>
  <c r="W15" i="7" s="1"/>
  <c r="AB20" i="7"/>
  <c r="AC20" i="7" s="1"/>
  <c r="L10" i="7"/>
  <c r="M10" i="7"/>
  <c r="K10" i="7"/>
  <c r="V29" i="7"/>
  <c r="W29" i="7" s="1"/>
  <c r="V12" i="7"/>
  <c r="W12" i="7" s="1"/>
  <c r="D28" i="7"/>
  <c r="V7" i="7"/>
  <c r="W7" i="7" s="1"/>
  <c r="D7" i="7" s="1"/>
  <c r="Z11" i="7"/>
  <c r="AA11" i="7" s="1"/>
  <c r="AB28" i="7"/>
  <c r="AC28" i="7" s="1"/>
  <c r="Z16" i="7"/>
  <c r="AA16" i="7" s="1"/>
  <c r="P6" i="7"/>
  <c r="Q6" i="7"/>
  <c r="O6" i="7"/>
  <c r="Z6" i="7" s="1"/>
  <c r="AA6" i="7" s="1"/>
  <c r="X11" i="7"/>
  <c r="Y11" i="7" s="1"/>
  <c r="X9" i="7"/>
  <c r="Y9" i="7" s="1"/>
  <c r="AB15" i="7"/>
  <c r="AC15" i="7" s="1"/>
  <c r="AB9" i="7"/>
  <c r="AC9" i="7" s="1"/>
  <c r="V21" i="7"/>
  <c r="W21" i="7" s="1"/>
  <c r="D21" i="7" s="1"/>
  <c r="Z28" i="7"/>
  <c r="AA28" i="7" s="1"/>
  <c r="V9" i="7"/>
  <c r="W9" i="7" s="1"/>
  <c r="X14" i="7"/>
  <c r="Y14" i="7" s="1"/>
  <c r="Z13" i="7"/>
  <c r="AA13" i="7" s="1"/>
  <c r="D13" i="7" s="1"/>
  <c r="Z17" i="7"/>
  <c r="AA17" i="7" s="1"/>
  <c r="AB29" i="7"/>
  <c r="AC29" i="7" s="1"/>
  <c r="X12" i="7"/>
  <c r="Y12" i="7" s="1"/>
  <c r="Q10" i="7"/>
  <c r="P10" i="7"/>
  <c r="O10" i="7"/>
  <c r="V16" i="7"/>
  <c r="W16" i="7" s="1"/>
  <c r="D16" i="7" s="1"/>
  <c r="V23" i="7"/>
  <c r="W23" i="7" s="1"/>
  <c r="D23" i="7" s="1"/>
  <c r="V27" i="7"/>
  <c r="W27" i="7" s="1"/>
  <c r="D27" i="7" s="1"/>
  <c r="V20" i="7"/>
  <c r="W20" i="7" s="1"/>
  <c r="D20" i="7" s="1"/>
  <c r="D12" i="7" l="1"/>
  <c r="D14" i="7"/>
  <c r="X6" i="7"/>
  <c r="Y6" i="7" s="1"/>
  <c r="V10" i="7"/>
  <c r="W10" i="7" s="1"/>
  <c r="V6" i="7"/>
  <c r="W6" i="7" s="1"/>
  <c r="D6" i="7" s="1"/>
  <c r="D10" i="5" s="1"/>
  <c r="D9" i="7"/>
  <c r="D29" i="7"/>
  <c r="AB10" i="7"/>
  <c r="AC10" i="7" s="1"/>
  <c r="Z10" i="7"/>
  <c r="AA10" i="7" s="1"/>
  <c r="X10" i="7"/>
  <c r="Y10" i="7" s="1"/>
  <c r="D15" i="7"/>
  <c r="AB6" i="7"/>
  <c r="AC6" i="7" s="1"/>
  <c r="D17" i="7"/>
  <c r="D11" i="7"/>
  <c r="D10" i="7" l="1"/>
</calcChain>
</file>

<file path=xl/sharedStrings.xml><?xml version="1.0" encoding="utf-8"?>
<sst xmlns="http://schemas.openxmlformats.org/spreadsheetml/2006/main" count="324" uniqueCount="205">
  <si>
    <t>Nomor Surat Tugas</t>
  </si>
  <si>
    <t>:</t>
  </si>
  <si>
    <t>Nilai</t>
  </si>
  <si>
    <t>Nomor SPPD</t>
  </si>
  <si>
    <t>Dasar Surat</t>
  </si>
  <si>
    <t>Surat Dari Dinas Pendidikan dan Kebudayaan Nomor : 005/954/DIKBUD</t>
  </si>
  <si>
    <t>Terbilang</t>
  </si>
  <si>
    <t>DUA RATUS  RIBU  RUPIAH</t>
  </si>
  <si>
    <t>Nama</t>
  </si>
  <si>
    <t>RAHMAN SUPARDI, S.Pd</t>
  </si>
  <si>
    <t>- Trans.Tomoni-</t>
  </si>
  <si>
    <t>x</t>
  </si>
  <si>
    <t>NIP</t>
  </si>
  <si>
    <t>19890405 202221 1 002</t>
  </si>
  <si>
    <t>- Penginapan</t>
  </si>
  <si>
    <t>Pangkat, Golongan</t>
  </si>
  <si>
    <t>- Lumpsum</t>
  </si>
  <si>
    <t>Jabatan</t>
  </si>
  <si>
    <t>Guru</t>
  </si>
  <si>
    <t>Unit Kerja</t>
  </si>
  <si>
    <t>Pengikut</t>
  </si>
  <si>
    <t>Maksud Perjalanan</t>
  </si>
  <si>
    <t>Kegiatan MGMP Tingkat SMP</t>
  </si>
  <si>
    <t>Tanggal Surat Tugas</t>
  </si>
  <si>
    <t>Tujuan</t>
  </si>
  <si>
    <t>Malili</t>
  </si>
  <si>
    <t>Selama</t>
  </si>
  <si>
    <t>hari</t>
  </si>
  <si>
    <t>Dari tanggal</t>
  </si>
  <si>
    <t>sampai tanggal</t>
  </si>
  <si>
    <t>Kode rekening</t>
  </si>
  <si>
    <t>5.2.2.15.02</t>
  </si>
  <si>
    <t>MANGNGASENGI, S.Pd,SD</t>
  </si>
  <si>
    <t>Kepala Sekolah</t>
  </si>
  <si>
    <t>PEMERINTAH KABUPATEN LUWU TIMUR</t>
  </si>
  <si>
    <t>DINAS PENDIDIKAN DAN KEBUDAYAAN</t>
  </si>
  <si>
    <t>UPTD SMPN 189 UJUNG BARU</t>
  </si>
  <si>
    <t xml:space="preserve">                                                                                KODE POS  92973</t>
  </si>
  <si>
    <t xml:space="preserve">S  U  R  A  T      T  U  G  A  S </t>
  </si>
  <si>
    <t>Nomor:</t>
  </si>
  <si>
    <t>Dasar</t>
  </si>
  <si>
    <t>M E N U G A S K A N</t>
  </si>
  <si>
    <t>Kepada</t>
  </si>
  <si>
    <t>Nip</t>
  </si>
  <si>
    <t>Pangkat</t>
  </si>
  <si>
    <t>Untuk</t>
  </si>
  <si>
    <t>1.</t>
  </si>
  <si>
    <t>2.</t>
  </si>
  <si>
    <t xml:space="preserve">Surat Tugas ini berlaku tanggal </t>
  </si>
  <si>
    <t>s.d.</t>
  </si>
  <si>
    <t>3.</t>
  </si>
  <si>
    <t>Hasil pelaksanaan tugas dilaporkan kepada Kepala Dinas Pendidikan</t>
  </si>
  <si>
    <t>dan Kebudayaan</t>
  </si>
  <si>
    <t xml:space="preserve">selambat-lambatnya 1 (satu) minggu setelah melaksanakan tugas </t>
  </si>
  <si>
    <t>4.</t>
  </si>
  <si>
    <t xml:space="preserve">Surat Tugas ini agar dilaksanakan dengan sebaik-baiknya dan penuh tanggung </t>
  </si>
  <si>
    <t>jawab.</t>
  </si>
  <si>
    <t>Dikeluarkan di</t>
  </si>
  <si>
    <t>Tanggal:</t>
  </si>
  <si>
    <t>Tembusan Kepada Yth:</t>
  </si>
  <si>
    <t>Bupati Luwu Timur sebagai laporan di Malili;</t>
  </si>
  <si>
    <t>Wakil Bupati Luwu Timur di Malili;</t>
  </si>
  <si>
    <t>Inspektur Kabupaten Luwu Timur di Malili;</t>
  </si>
  <si>
    <t>Kepala BKPSDM Kabupaten Luwu Timur di Malili;</t>
  </si>
  <si>
    <t>5.</t>
  </si>
  <si>
    <t>Kepala BPKD Kabupaten Luwu Timur di Malili;</t>
  </si>
  <si>
    <t>6.</t>
  </si>
  <si>
    <t>Pertinggal.</t>
  </si>
  <si>
    <t xml:space="preserve">                                                                                                           KODE POS 92973</t>
  </si>
  <si>
    <t>Nomor</t>
  </si>
  <si>
    <t>Kode No</t>
  </si>
  <si>
    <t>Lembar ke</t>
  </si>
  <si>
    <t xml:space="preserve">SURAT PERINTAH PERJALANAN DINAS </t>
  </si>
  <si>
    <t>Pejabat berwenang yang memberi perintah</t>
  </si>
  <si>
    <t>Nama/NIP pegawai yang diperintahkan</t>
  </si>
  <si>
    <t>a. Pangkat dan golongan ruang gaji
    menurut PP No. 6 tahun 1997</t>
  </si>
  <si>
    <t>b. Jabatan</t>
  </si>
  <si>
    <t>Maksud perjalanan dinas</t>
  </si>
  <si>
    <t xml:space="preserve">5. </t>
  </si>
  <si>
    <t>Alat angkutan yang dipergunakan</t>
  </si>
  <si>
    <t>Transportasi umum</t>
  </si>
  <si>
    <t xml:space="preserve">6. </t>
  </si>
  <si>
    <t>a. Tempat berangkat</t>
  </si>
  <si>
    <t>Tomoni</t>
  </si>
  <si>
    <t>b. Tempat tujuan</t>
  </si>
  <si>
    <t xml:space="preserve">7. </t>
  </si>
  <si>
    <t>a. Lamanya perjalanan dinas</t>
  </si>
  <si>
    <t>b. Tanggal berangkat</t>
  </si>
  <si>
    <t>c. Tanggal harus kembali</t>
  </si>
  <si>
    <t>8.</t>
  </si>
  <si>
    <t>Pembebanan anggaran</t>
  </si>
  <si>
    <t>a. Instansi</t>
  </si>
  <si>
    <t>b. Mata anggaran</t>
  </si>
  <si>
    <t>9.</t>
  </si>
  <si>
    <t>Keterangan lain-lain</t>
  </si>
  <si>
    <t>Tanggal</t>
  </si>
  <si>
    <t>NIP. 19671231 200604 1 120</t>
  </si>
  <si>
    <t>I.</t>
  </si>
  <si>
    <t>Ke</t>
  </si>
  <si>
    <t>Pada tanggal</t>
  </si>
  <si>
    <t>II.</t>
  </si>
  <si>
    <t>Tiba di</t>
  </si>
  <si>
    <t>Berangkat dari</t>
  </si>
  <si>
    <t>Kepala</t>
  </si>
  <si>
    <t xml:space="preserve">Kepala </t>
  </si>
  <si>
    <t>III.</t>
  </si>
  <si>
    <t>IV.</t>
  </si>
  <si>
    <t>Tiba kembali di Mangkutana</t>
  </si>
  <si>
    <t>Telah diperiksa dengan keterangan bahwa</t>
  </si>
  <si>
    <t>perjalanan tersebut atas perintahnya dan semata-</t>
  </si>
  <si>
    <t xml:space="preserve">mata untuk kepentingan jabatan dalam waktu yang </t>
  </si>
  <si>
    <t>sesingkat-singkatnya.</t>
  </si>
  <si>
    <t xml:space="preserve">V. </t>
  </si>
  <si>
    <t>Catatan lain-lain</t>
  </si>
  <si>
    <t>VI.</t>
  </si>
  <si>
    <t>PERHATIAN:</t>
  </si>
  <si>
    <t>Pejabat yang berwenang menerbitkan SPPD pegawai yang melakukan perjalanan dinas, para pejabat</t>
  </si>
  <si>
    <t xml:space="preserve">yang mengesahkan tanggal berangkat/tiba serta bendaharawan bertanggungjawab berdasarkan </t>
  </si>
  <si>
    <t>peraturan-peraturan keuangan negara apabila negara menderita rugi akibat kesalahan, kelalaian, dan</t>
  </si>
  <si>
    <t>kealpaannya.</t>
  </si>
  <si>
    <t xml:space="preserve">Lembar I, II, III, VI, V </t>
  </si>
  <si>
    <t>Tahun Anggaran 2012</t>
  </si>
  <si>
    <t>No……….</t>
  </si>
  <si>
    <t xml:space="preserve">Kode Rek : </t>
  </si>
  <si>
    <t>Sudah Terima Dari</t>
  </si>
  <si>
    <t>Banyaknya Uang :</t>
  </si>
  <si>
    <t>Untuk Pembayaran:</t>
  </si>
  <si>
    <t xml:space="preserve">Biaya perjalanan dinas atas nama </t>
  </si>
  <si>
    <t>=</t>
  </si>
  <si>
    <t>Disetujui,</t>
  </si>
  <si>
    <t>Malili,</t>
  </si>
  <si>
    <t>Pengguna Anggaran/KPA</t>
  </si>
  <si>
    <t>PPTK</t>
  </si>
  <si>
    <t>Yang Menerima,</t>
  </si>
  <si>
    <t xml:space="preserve"> Drs. La Besse </t>
  </si>
  <si>
    <t>Drs. M. Hajar</t>
  </si>
  <si>
    <t xml:space="preserve"> Pangkat: Pembina Utama Muda </t>
  </si>
  <si>
    <t>Pangkat : Pembina. IV/a</t>
  </si>
  <si>
    <t xml:space="preserve">        Lunas Dibayar Oleh </t>
  </si>
  <si>
    <t xml:space="preserve"> NIP. 196312311989031222 </t>
  </si>
  <si>
    <t>Nip : 19581231 198602 1 073</t>
  </si>
  <si>
    <t xml:space="preserve">             Bendahara Pengeluaran</t>
  </si>
  <si>
    <t xml:space="preserve">  Pada Tgl.</t>
  </si>
  <si>
    <t xml:space="preserve">  No. Buku</t>
  </si>
  <si>
    <t>Terbilang :</t>
  </si>
  <si>
    <t>RP.</t>
  </si>
  <si>
    <t>AETKEN IBRAHIM,SE</t>
  </si>
  <si>
    <t>NIP. 19810411 200902 1 006</t>
  </si>
  <si>
    <t>Drs. Saifuddin</t>
  </si>
  <si>
    <t>Nip: 24212313121</t>
  </si>
  <si>
    <t>Multi Value Conversion</t>
  </si>
  <si>
    <t>By iZaL</t>
  </si>
  <si>
    <t>PPN</t>
  </si>
  <si>
    <t>PPH</t>
  </si>
  <si>
    <t>No</t>
  </si>
  <si>
    <t>NILAI</t>
  </si>
  <si>
    <t>TERBILANG</t>
  </si>
  <si>
    <t xml:space="preserve">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</si>
  <si>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</si>
  <si>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</si>
  <si>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</si>
  <si>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</si>
  <si>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</si>
  <si>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</si>
  <si>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</si>
  <si>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</si>
  <si>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</si>
  <si>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SATU</t>
  </si>
  <si>
    <t>DUA</t>
  </si>
  <si>
    <t>TIGA</t>
  </si>
  <si>
    <t>EMPAT</t>
  </si>
  <si>
    <t>LIMA</t>
  </si>
  <si>
    <t>ENAM</t>
  </si>
  <si>
    <t>TUJUH</t>
  </si>
  <si>
    <t>DELAPAN</t>
  </si>
  <si>
    <t>SEMBILAN</t>
  </si>
  <si>
    <t>SEBELAS</t>
  </si>
  <si>
    <t>DUA BELAS</t>
  </si>
  <si>
    <t>TIGA BELAS</t>
  </si>
  <si>
    <t>EMPAT BELAS</t>
  </si>
  <si>
    <t>LIMA BELAS</t>
  </si>
  <si>
    <t>ENAM BELAS</t>
  </si>
  <si>
    <t>TUJUH BELAS</t>
  </si>
  <si>
    <t>DELAPAN BELAS</t>
  </si>
  <si>
    <t>SEMBILAN BELAS</t>
  </si>
  <si>
    <t>Penata Muda / III.a</t>
  </si>
  <si>
    <t>Penata Muda Tk. 1/III.b</t>
  </si>
  <si>
    <t>Penata / III.c</t>
  </si>
  <si>
    <t>Penata Tk. 1/III.d</t>
  </si>
  <si>
    <t>Pembina /IV.a</t>
  </si>
  <si>
    <t>Pembina Tk. 1/IV.b</t>
  </si>
  <si>
    <t>Pembina Utama Muda/IV.c</t>
  </si>
  <si>
    <t>Pembina Utama Madya/IV.d</t>
  </si>
  <si>
    <t>Penata Muda/IX</t>
  </si>
  <si>
    <t>UPTD SD Negeri 189 Ujung Baru</t>
  </si>
  <si>
    <t>UPTD SMP Negeri Satap 189 Ujung Baru</t>
  </si>
  <si>
    <t xml:space="preserve"> NIP. 19671231 200604 1 120</t>
  </si>
  <si>
    <t>Jl. Ujung Baru, Ds. Ujung Baru, Kec. Tomoni</t>
  </si>
  <si>
    <t xml:space="preserve">Dana BOS Reguler
</t>
  </si>
  <si>
    <t>Berangkat dari Tomoni</t>
  </si>
  <si>
    <t xml:space="preserve"> Pangkat: Penata Tk. 1 </t>
  </si>
  <si>
    <t xml:space="preserve"> Pangkat: Penata Tk. 1</t>
  </si>
  <si>
    <t xml:space="preserve">Pangkat: Penata Tk. 1 </t>
  </si>
  <si>
    <t>Setelah mengisi data di samping silahkan print surat Surat Tugas, SPPD 1 dan SPPD 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</si>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</sst>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&quot;Rp&quot;#,##0"/>
    <numFmt numFmtId="165" formatCode="_(* #,##0.00_);_(* \(#,##0.00\);_(* &quot;-&quot;??_);_(@_)"/>
    <numFmt numFmtId="166" formatCode="_(&quot;Rp&quot;* #,##0_);_(&quot;Rp&quot;* \(#,##0\);_(&quot;Rp&quot;* &quot;-&quot;_);_(@_)"/>
    <numFmt numFmtId="167" formatCode="d\-mmm"/>
    <numFmt numFmtId="168" formatCode="[$-409]d\-mmm\-yyyy"/>
    <numFmt numFmtId="169" formatCode="dd\ mmmm"/>
    <numFmt numFmtId="170" formatCode="_([$Rp-421]* #,##0_);_([$Rp-421]* \(#,##0\);_([$Rp-421]* &quot;-&quot;_);_(@_)"/>
    <numFmt numFmtId="171" formatCode="d\-mmm\-yy"/>
    <numFmt numFmtId="172" formatCode="#,##0_);\!\(#,##0\!\)"/>
    <numFmt numFmtId="173" formatCode="[$-F800]dddd\,\ mmmm\ dd\,\ yyyy"/>
    <numFmt numFmtId="174" formatCode="_(&quot;Rp&quot;* #,##0.00_);_(&quot;Rp&quot;* \(#,##0.00\);_(&quot;Rp&quot;* &quot;-&quot;??_);_(@_)"/>
    <numFmt numFmtId="175" formatCode="dd/mm/yyyy;@"/>
  </numFmts>
  <fonts count="45" x14ac:knownFonts="1">
    <font>
      <sz val="1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Calibri"/>
    </font>
    <font>
      <sz val="10"/>
      <color rgb="FF000000"/>
      <name val="Times New Roman"/>
    </font>
    <font>
      <b/>
      <sz val="12"/>
      <color rgb="FF000000"/>
      <name val="Times New Roman"/>
    </font>
    <font>
      <b/>
      <sz val="14"/>
      <color rgb="FF000000"/>
      <name val="Times New Roman"/>
    </font>
    <font>
      <b/>
      <sz val="10"/>
      <color rgb="FF000000"/>
      <name val="Times New Roman"/>
    </font>
    <font>
      <sz val="10"/>
      <name val="Arial"/>
    </font>
    <font>
      <b/>
      <u/>
      <sz val="14"/>
      <color rgb="FF000000"/>
      <name val="Times New Roman"/>
    </font>
    <font>
      <b/>
      <u/>
      <sz val="12"/>
      <color rgb="FF000000"/>
      <name val="Times New Roman"/>
    </font>
    <font>
      <sz val="12"/>
      <color rgb="FF000000"/>
      <name val="Times New Roman"/>
    </font>
    <font>
      <b/>
      <sz val="11"/>
      <color rgb="FF000000"/>
      <name val="Times New Roman"/>
    </font>
    <font>
      <sz val="12"/>
      <color rgb="FF000000"/>
      <name val="Arial Narrow"/>
    </font>
    <font>
      <sz val="11"/>
      <color rgb="FF000000"/>
      <name val="Times New Roman"/>
    </font>
    <font>
      <b/>
      <u/>
      <sz val="12"/>
      <color rgb="FF000000"/>
      <name val="Times New Roman"/>
    </font>
    <font>
      <u/>
      <sz val="11"/>
      <color rgb="FF000000"/>
      <name val="Calibri"/>
    </font>
    <font>
      <b/>
      <sz val="18"/>
      <color rgb="FF000000"/>
      <name val="Times New Roman"/>
    </font>
    <font>
      <i/>
      <sz val="12"/>
      <color rgb="FF000000"/>
      <name val="Times New Roman"/>
    </font>
    <font>
      <sz val="8"/>
      <color rgb="FF000000"/>
      <name val="Times New Roman"/>
    </font>
    <font>
      <b/>
      <u/>
      <sz val="12"/>
      <color rgb="FF000000"/>
      <name val="Times New Roman"/>
    </font>
    <font>
      <sz val="11"/>
      <color rgb="FFFFFFFF"/>
      <name val="Times New Roman"/>
    </font>
    <font>
      <u/>
      <sz val="11"/>
      <color rgb="FF000000"/>
      <name val="Times New Roman"/>
    </font>
    <font>
      <b/>
      <i/>
      <sz val="12"/>
      <color rgb="FF000000"/>
      <name val="Times New Roman"/>
    </font>
    <font>
      <b/>
      <u/>
      <sz val="10"/>
      <color rgb="FF000000"/>
      <name val="Times New Roman"/>
    </font>
    <font>
      <b/>
      <u/>
      <sz val="10"/>
      <color rgb="FF000000"/>
      <name val="Times New Roman"/>
    </font>
    <font>
      <b/>
      <u/>
      <sz val="10"/>
      <color rgb="FF000000"/>
      <name val="Times New Roman"/>
    </font>
    <font>
      <b/>
      <u/>
      <sz val="11"/>
      <color rgb="FF000000"/>
      <name val="Times New Roman"/>
    </font>
    <font>
      <sz val="10"/>
      <color rgb="FF000000"/>
      <name val="Calibri"/>
    </font>
    <font>
      <b/>
      <i/>
      <sz val="10"/>
      <color rgb="FF000000"/>
      <name val="Times New Roman"/>
    </font>
    <font>
      <b/>
      <sz val="10"/>
      <color rgb="FF000000"/>
      <name val="Arial"/>
    </font>
    <font>
      <b/>
      <i/>
      <sz val="10"/>
      <color rgb="FF000000"/>
      <name val="Arial"/>
    </font>
    <font>
      <b/>
      <sz val="14"/>
      <color rgb="FF800080"/>
      <name val="Arial"/>
    </font>
    <font>
      <i/>
      <sz val="10"/>
      <color rgb="FF000000"/>
      <name val="Arial"/>
    </font>
    <font>
      <b/>
      <sz val="10"/>
      <color rgb="FFFF0000"/>
      <name val="Arial"/>
    </font>
    <font>
      <sz val="10"/>
      <color rgb="FFFF0000"/>
      <name val="Arial"/>
    </font>
    <font>
      <sz val="10"/>
      <color rgb="FFFFFFFF"/>
      <name val="Arial"/>
    </font>
    <font>
      <sz val="11"/>
      <color rgb="FF000000"/>
      <name val="Arial"/>
    </font>
    <font>
      <b/>
      <u/>
      <sz val="12"/>
      <color rgb="FF000000"/>
      <name val="Times New Roman"/>
      <family val="1"/>
    </font>
    <font>
      <sz val="12"/>
      <color rgb="FF000000"/>
      <name val="Times New Roman"/>
      <family val="1"/>
    </font>
    <font>
      <i/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2" fillId="0" borderId="0" xfId="0" applyFont="1" applyAlignment="1"/>
    <xf numFmtId="165" fontId="2" fillId="0" borderId="0" xfId="0" applyNumberFormat="1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/>
    <xf numFmtId="0" fontId="6" fillId="0" borderId="0" xfId="0" applyFont="1" applyAlignment="1"/>
    <xf numFmtId="0" fontId="12" fillId="0" borderId="0" xfId="0" applyFont="1" applyAlignment="1">
      <alignment horizontal="right"/>
    </xf>
    <xf numFmtId="0" fontId="13" fillId="0" borderId="0" xfId="0" applyFont="1" applyAlignment="1"/>
    <xf numFmtId="0" fontId="14" fillId="0" borderId="0" xfId="0" applyFont="1" applyAlignment="1"/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168" fontId="6" fillId="0" borderId="0" xfId="0" applyNumberFormat="1" applyFont="1" applyAlignment="1">
      <alignment horizontal="center" shrinkToFi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shrinkToFit="1"/>
    </xf>
    <xf numFmtId="0" fontId="15" fillId="0" borderId="0" xfId="0" applyFont="1" applyAlignment="1">
      <alignment horizontal="right"/>
    </xf>
    <xf numFmtId="0" fontId="16" fillId="0" borderId="0" xfId="0" applyFont="1" applyAlignment="1"/>
    <xf numFmtId="0" fontId="17" fillId="0" borderId="0" xfId="0" applyFont="1" applyAlignment="1"/>
    <xf numFmtId="0" fontId="20" fillId="0" borderId="0" xfId="0" applyFont="1" applyAlignment="1"/>
    <xf numFmtId="0" fontId="12" fillId="0" borderId="3" xfId="0" applyFont="1" applyBorder="1" applyAlignme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2" fillId="0" borderId="1" xfId="0" applyFont="1" applyBorder="1" applyAlignment="1"/>
    <xf numFmtId="0" fontId="12" fillId="0" borderId="4" xfId="0" applyFont="1" applyBorder="1" applyAlignment="1"/>
    <xf numFmtId="0" fontId="6" fillId="0" borderId="4" xfId="0" applyFont="1" applyBorder="1">
      <alignment vertical="center"/>
    </xf>
    <xf numFmtId="0" fontId="12" fillId="0" borderId="5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8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7" xfId="0" applyFont="1" applyBorder="1" applyAlignment="1"/>
    <xf numFmtId="0" fontId="12" fillId="0" borderId="8" xfId="0" applyFont="1" applyBorder="1" applyAlignment="1"/>
    <xf numFmtId="0" fontId="12" fillId="0" borderId="12" xfId="0" applyFont="1" applyBorder="1">
      <alignment vertical="center"/>
    </xf>
    <xf numFmtId="0" fontId="12" fillId="0" borderId="4" xfId="0" applyFont="1" applyBorder="1" applyAlignment="1">
      <alignment horizontal="center" vertical="center"/>
    </xf>
    <xf numFmtId="0" fontId="12" fillId="0" borderId="9" xfId="0" applyFont="1" applyBorder="1">
      <alignment vertical="center"/>
    </xf>
    <xf numFmtId="0" fontId="12" fillId="0" borderId="10" xfId="0" applyFont="1" applyBorder="1" applyAlignment="1"/>
    <xf numFmtId="0" fontId="12" fillId="0" borderId="5" xfId="0" applyFont="1" applyBorder="1" applyAlignment="1"/>
    <xf numFmtId="0" fontId="12" fillId="0" borderId="9" xfId="0" applyFont="1" applyBorder="1" applyAlignment="1"/>
    <xf numFmtId="0" fontId="12" fillId="0" borderId="10" xfId="0" applyFont="1" applyBorder="1">
      <alignment vertical="center"/>
    </xf>
    <xf numFmtId="0" fontId="12" fillId="0" borderId="14" xfId="0" applyFont="1" applyBorder="1">
      <alignment vertical="center"/>
    </xf>
    <xf numFmtId="0" fontId="12" fillId="0" borderId="3" xfId="0" applyFont="1" applyBorder="1">
      <alignment vertical="center"/>
    </xf>
    <xf numFmtId="0" fontId="12" fillId="0" borderId="16" xfId="0" applyFont="1" applyBorder="1">
      <alignment vertical="center"/>
    </xf>
    <xf numFmtId="169" fontId="12" fillId="0" borderId="0" xfId="0" applyNumberFormat="1" applyFont="1" applyAlignment="1">
      <alignment vertical="center" shrinkToFit="1"/>
    </xf>
    <xf numFmtId="0" fontId="21" fillId="0" borderId="0" xfId="0" applyFont="1" applyAlignment="1"/>
    <xf numFmtId="0" fontId="15" fillId="0" borderId="0" xfId="0" applyFont="1" applyAlignment="1"/>
    <xf numFmtId="0" fontId="15" fillId="0" borderId="10" xfId="0" applyFont="1" applyBorder="1" applyAlignment="1"/>
    <xf numFmtId="0" fontId="15" fillId="0" borderId="5" xfId="0" applyFont="1" applyBorder="1" applyAlignment="1"/>
    <xf numFmtId="0" fontId="15" fillId="0" borderId="10" xfId="0" applyFont="1" applyBorder="1" applyAlignment="1">
      <alignment horizontal="center"/>
    </xf>
    <xf numFmtId="0" fontId="15" fillId="0" borderId="6" xfId="0" applyFont="1" applyBorder="1" applyAlignment="1"/>
    <xf numFmtId="0" fontId="15" fillId="0" borderId="14" xfId="0" applyFont="1" applyBorder="1" applyAlignment="1"/>
    <xf numFmtId="0" fontId="15" fillId="0" borderId="15" xfId="0" applyFont="1" applyBorder="1" applyAlignment="1"/>
    <xf numFmtId="0" fontId="15" fillId="0" borderId="12" xfId="0" applyFont="1" applyBorder="1" applyAlignment="1"/>
    <xf numFmtId="0" fontId="15" fillId="0" borderId="3" xfId="0" applyFont="1" applyBorder="1" applyAlignment="1"/>
    <xf numFmtId="0" fontId="15" fillId="0" borderId="16" xfId="0" applyFont="1" applyBorder="1" applyAlignment="1"/>
    <xf numFmtId="0" fontId="15" fillId="0" borderId="14" xfId="0" applyFont="1" applyBorder="1" applyAlignment="1">
      <alignment horizontal="center"/>
    </xf>
    <xf numFmtId="0" fontId="22" fillId="0" borderId="0" xfId="0" applyFont="1" applyAlignment="1"/>
    <xf numFmtId="0" fontId="15" fillId="0" borderId="12" xfId="0" applyFont="1" applyBorder="1" applyAlignment="1">
      <alignment horizontal="center"/>
    </xf>
    <xf numFmtId="0" fontId="15" fillId="0" borderId="0" xfId="0" applyFont="1" applyAlignment="1">
      <alignment shrinkToFit="1"/>
    </xf>
    <xf numFmtId="0" fontId="23" fillId="0" borderId="0" xfId="0" applyFont="1" applyAlignment="1"/>
    <xf numFmtId="0" fontId="15" fillId="0" borderId="4" xfId="0" applyFont="1" applyBorder="1" applyAlignment="1">
      <alignment horizontal="center" vertical="center"/>
    </xf>
    <xf numFmtId="0" fontId="15" fillId="0" borderId="7" xfId="0" applyFont="1" applyBorder="1">
      <alignment vertical="center"/>
    </xf>
    <xf numFmtId="0" fontId="15" fillId="0" borderId="7" xfId="0" applyFont="1" applyBorder="1" applyAlignment="1"/>
    <xf numFmtId="0" fontId="15" fillId="0" borderId="8" xfId="0" applyFont="1" applyBorder="1" applyAlignment="1"/>
    <xf numFmtId="0" fontId="15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 applyAlignment="1"/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 applyAlignment="1"/>
    <xf numFmtId="0" fontId="8" fillId="0" borderId="0" xfId="0" applyFont="1" applyAlignment="1"/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5" fillId="0" borderId="23" xfId="0" applyFont="1" applyBorder="1" applyAlignment="1">
      <alignment horizontal="center" shrinkToFit="1"/>
    </xf>
    <xf numFmtId="166" fontId="5" fillId="0" borderId="23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166" fontId="5" fillId="0" borderId="23" xfId="0" applyNumberFormat="1" applyFont="1" applyBorder="1" applyAlignment="1"/>
    <xf numFmtId="0" fontId="5" fillId="0" borderId="24" xfId="0" applyFont="1" applyBorder="1" applyAlignment="1">
      <alignment horizontal="center"/>
    </xf>
    <xf numFmtId="166" fontId="5" fillId="0" borderId="24" xfId="0" applyNumberFormat="1" applyFont="1" applyBorder="1" applyAlignment="1"/>
    <xf numFmtId="166" fontId="5" fillId="0" borderId="0" xfId="0" applyNumberFormat="1" applyFont="1" applyAlignment="1"/>
    <xf numFmtId="170" fontId="5" fillId="0" borderId="24" xfId="0" applyNumberFormat="1" applyFont="1" applyBorder="1" applyAlignment="1"/>
    <xf numFmtId="170" fontId="5" fillId="0" borderId="0" xfId="0" applyNumberFormat="1" applyFont="1" applyAlignment="1">
      <alignment horizontal="center"/>
    </xf>
    <xf numFmtId="0" fontId="5" fillId="0" borderId="25" xfId="0" applyFont="1" applyBorder="1" applyAlignment="1">
      <alignment horizontal="left"/>
    </xf>
    <xf numFmtId="0" fontId="5" fillId="0" borderId="25" xfId="0" applyFont="1" applyBorder="1" applyAlignment="1"/>
    <xf numFmtId="171" fontId="5" fillId="0" borderId="0" xfId="0" applyNumberFormat="1" applyFont="1" applyAlignment="1"/>
    <xf numFmtId="164" fontId="5" fillId="0" borderId="0" xfId="0" applyNumberFormat="1" applyFont="1" applyAlignment="1"/>
    <xf numFmtId="0" fontId="25" fillId="0" borderId="0" xfId="0" applyFont="1" applyAlignment="1">
      <alignment horizontal="center"/>
    </xf>
    <xf numFmtId="0" fontId="26" fillId="0" borderId="0" xfId="0" applyFont="1" applyAlignment="1"/>
    <xf numFmtId="0" fontId="27" fillId="0" borderId="0" xfId="0" applyFont="1" applyAlignment="1">
      <alignment horizontal="left"/>
    </xf>
    <xf numFmtId="0" fontId="29" fillId="0" borderId="0" xfId="0" applyFont="1" applyAlignment="1"/>
    <xf numFmtId="0" fontId="5" fillId="0" borderId="23" xfId="0" applyFont="1" applyBorder="1" applyAlignment="1"/>
    <xf numFmtId="0" fontId="2" fillId="0" borderId="23" xfId="0" applyFont="1" applyBorder="1" applyAlignment="1"/>
    <xf numFmtId="0" fontId="5" fillId="0" borderId="24" xfId="0" applyFont="1" applyBorder="1" applyAlignment="1"/>
    <xf numFmtId="0" fontId="2" fillId="0" borderId="24" xfId="0" applyFont="1" applyBorder="1" applyAlignment="1"/>
    <xf numFmtId="0" fontId="5" fillId="0" borderId="0" xfId="0" applyFont="1" applyAlignment="1">
      <alignment horizontal="left"/>
    </xf>
    <xf numFmtId="172" fontId="30" fillId="0" borderId="0" xfId="0" applyNumberFormat="1" applyFont="1" applyAlignment="1">
      <alignment horizontal="right"/>
    </xf>
    <xf numFmtId="172" fontId="30" fillId="0" borderId="0" xfId="0" applyNumberFormat="1" applyFont="1" applyAlignment="1">
      <alignment horizontal="left"/>
    </xf>
    <xf numFmtId="172" fontId="30" fillId="0" borderId="0" xfId="0" applyNumberFormat="1" applyFont="1" applyAlignment="1"/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31" fillId="0" borderId="0" xfId="0" applyFont="1" applyAlignment="1">
      <alignment horizontal="center"/>
    </xf>
    <xf numFmtId="0" fontId="32" fillId="0" borderId="0" xfId="0" applyFont="1" applyAlignment="1"/>
    <xf numFmtId="0" fontId="33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32" fillId="0" borderId="0" xfId="0" applyFont="1" applyAlignment="1">
      <alignment horizontal="right"/>
    </xf>
    <xf numFmtId="3" fontId="31" fillId="0" borderId="0" xfId="0" applyNumberFormat="1" applyFont="1" applyAlignment="1">
      <alignment horizontal="left"/>
    </xf>
    <xf numFmtId="172" fontId="31" fillId="0" borderId="0" xfId="0" applyNumberFormat="1" applyFont="1" applyAlignment="1">
      <alignment horizontal="left"/>
    </xf>
    <xf numFmtId="0" fontId="31" fillId="0" borderId="0" xfId="0" applyFont="1" applyAlignment="1"/>
    <xf numFmtId="0" fontId="35" fillId="2" borderId="1" xfId="0" applyFont="1" applyFill="1" applyBorder="1" applyAlignment="1">
      <alignment horizontal="center"/>
    </xf>
    <xf numFmtId="0" fontId="35" fillId="2" borderId="4" xfId="0" applyFont="1" applyFill="1" applyBorder="1" applyAlignment="1">
      <alignment horizontal="center"/>
    </xf>
    <xf numFmtId="0" fontId="35" fillId="0" borderId="1" xfId="0" applyFont="1" applyBorder="1" applyAlignment="1"/>
    <xf numFmtId="174" fontId="32" fillId="0" borderId="13" xfId="0" applyNumberFormat="1" applyFont="1" applyBorder="1" applyAlignment="1"/>
    <xf numFmtId="0" fontId="36" fillId="0" borderId="1" xfId="0" applyFont="1" applyBorder="1" applyAlignment="1"/>
    <xf numFmtId="0" fontId="37" fillId="0" borderId="0" xfId="0" applyFont="1" applyAlignment="1"/>
    <xf numFmtId="174" fontId="32" fillId="0" borderId="1" xfId="0" applyNumberFormat="1" applyFont="1" applyBorder="1" applyAlignment="1"/>
    <xf numFmtId="0" fontId="38" fillId="0" borderId="0" xfId="0" applyFont="1" applyAlignment="1"/>
    <xf numFmtId="166" fontId="32" fillId="0" borderId="1" xfId="0" applyNumberFormat="1" applyFont="1" applyBorder="1" applyAlignment="1"/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164" fontId="2" fillId="0" borderId="0" xfId="0" applyNumberFormat="1" applyFont="1" applyAlignment="1">
      <alignment vertical="top"/>
    </xf>
    <xf numFmtId="0" fontId="3" fillId="0" borderId="1" xfId="0" applyFont="1" applyBorder="1" applyAlignment="1">
      <alignment vertical="top"/>
    </xf>
    <xf numFmtId="165" fontId="2" fillId="0" borderId="0" xfId="0" applyNumberFormat="1" applyFont="1" applyAlignment="1">
      <alignment vertical="top"/>
    </xf>
    <xf numFmtId="166" fontId="2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167" fontId="2" fillId="0" borderId="0" xfId="0" applyNumberFormat="1" applyFont="1" applyAlignment="1">
      <alignment vertical="top"/>
    </xf>
    <xf numFmtId="0" fontId="2" fillId="0" borderId="26" xfId="0" applyFont="1" applyBorder="1" applyAlignment="1">
      <alignment vertical="top" wrapText="1"/>
    </xf>
    <xf numFmtId="0" fontId="2" fillId="0" borderId="26" xfId="0" applyFont="1" applyBorder="1" applyAlignment="1">
      <alignment vertical="top"/>
    </xf>
    <xf numFmtId="167" fontId="2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26" xfId="0" applyFont="1" applyBorder="1" applyAlignment="1">
      <alignment horizontal="left" vertical="top" wrapText="1" readingOrder="1"/>
    </xf>
    <xf numFmtId="0" fontId="1" fillId="0" borderId="1" xfId="0" applyFont="1" applyBorder="1" applyAlignment="1">
      <alignment vertical="top"/>
    </xf>
    <xf numFmtId="0" fontId="2" fillId="0" borderId="26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39" fillId="0" borderId="0" xfId="0" applyFont="1" applyAlignment="1"/>
    <xf numFmtId="0" fontId="40" fillId="0" borderId="0" xfId="0" applyFont="1" applyAlignment="1"/>
    <xf numFmtId="0" fontId="42" fillId="0" borderId="5" xfId="0" applyFont="1" applyBorder="1" applyAlignment="1"/>
    <xf numFmtId="0" fontId="40" fillId="0" borderId="3" xfId="0" applyFont="1" applyBorder="1" applyAlignment="1"/>
    <xf numFmtId="0" fontId="43" fillId="0" borderId="0" xfId="0" applyFont="1" applyAlignment="1"/>
    <xf numFmtId="175" fontId="2" fillId="0" borderId="26" xfId="0" applyNumberFormat="1" applyFont="1" applyBorder="1" applyAlignment="1">
      <alignment horizontal="left" vertical="top"/>
    </xf>
    <xf numFmtId="0" fontId="44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/>
    </xf>
    <xf numFmtId="0" fontId="0" fillId="0" borderId="0" xfId="0">
      <alignment vertical="center"/>
    </xf>
    <xf numFmtId="0" fontId="12" fillId="0" borderId="0" xfId="0" applyFont="1" applyAlignment="1">
      <alignment horizontal="left" vertical="top" wrapText="1"/>
    </xf>
    <xf numFmtId="168" fontId="12" fillId="0" borderId="0" xfId="0" applyNumberFormat="1" applyFont="1" applyAlignment="1">
      <alignment horizontal="center" shrinkToFit="1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/>
    <xf numFmtId="0" fontId="4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2" fillId="0" borderId="4" xfId="0" applyFont="1" applyBorder="1" applyAlignment="1">
      <alignment horizontal="left" vertical="center" wrapText="1"/>
    </xf>
    <xf numFmtId="0" fontId="9" fillId="0" borderId="7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13" fillId="0" borderId="2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40" fillId="0" borderId="14" xfId="0" applyFont="1" applyBorder="1" applyAlignment="1">
      <alignment horizontal="left" vertical="top" wrapText="1"/>
    </xf>
    <xf numFmtId="0" fontId="9" fillId="0" borderId="15" xfId="0" applyFont="1" applyBorder="1" applyAlignment="1"/>
    <xf numFmtId="0" fontId="12" fillId="0" borderId="9" xfId="0" applyFont="1" applyBorder="1" applyAlignment="1">
      <alignment horizontal="center" vertical="center"/>
    </xf>
    <xf numFmtId="0" fontId="9" fillId="0" borderId="11" xfId="0" applyFont="1" applyBorder="1" applyAlignment="1"/>
    <xf numFmtId="0" fontId="9" fillId="0" borderId="13" xfId="0" applyFont="1" applyBorder="1" applyAlignment="1"/>
    <xf numFmtId="168" fontId="12" fillId="0" borderId="4" xfId="0" applyNumberFormat="1" applyFont="1" applyBorder="1" applyAlignment="1">
      <alignment horizontal="left" vertical="center"/>
    </xf>
    <xf numFmtId="0" fontId="9" fillId="0" borderId="7" xfId="0" applyFont="1" applyBorder="1" applyAlignment="1"/>
    <xf numFmtId="0" fontId="12" fillId="0" borderId="10" xfId="0" applyFont="1" applyBorder="1" applyAlignment="1">
      <alignment horizontal="left" vertical="center" wrapText="1"/>
    </xf>
    <xf numFmtId="0" fontId="9" fillId="0" borderId="5" xfId="0" applyFont="1" applyBorder="1" applyAlignment="1"/>
    <xf numFmtId="0" fontId="9" fillId="0" borderId="6" xfId="0" applyFont="1" applyBorder="1" applyAlignment="1"/>
    <xf numFmtId="168" fontId="12" fillId="0" borderId="0" xfId="0" applyNumberFormat="1" applyFont="1" applyAlignment="1">
      <alignment horizontal="left"/>
    </xf>
    <xf numFmtId="0" fontId="9" fillId="0" borderId="8" xfId="0" applyFont="1" applyBorder="1" applyAlignment="1"/>
    <xf numFmtId="0" fontId="12" fillId="0" borderId="7" xfId="0" applyFont="1" applyBorder="1" applyAlignment="1">
      <alignment horizontal="left" vertical="center" wrapText="1"/>
    </xf>
    <xf numFmtId="168" fontId="15" fillId="0" borderId="0" xfId="0" applyNumberFormat="1" applyFont="1" applyAlignment="1">
      <alignment horizontal="left"/>
    </xf>
    <xf numFmtId="168" fontId="22" fillId="0" borderId="0" xfId="0" applyNumberFormat="1" applyFont="1" applyAlignment="1">
      <alignment horizontal="left"/>
    </xf>
    <xf numFmtId="168" fontId="22" fillId="0" borderId="0" xfId="0" applyNumberFormat="1" applyFont="1" applyAlignment="1">
      <alignment horizontal="center" shrinkToFit="1"/>
    </xf>
    <xf numFmtId="0" fontId="6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 shrinkToFit="1"/>
    </xf>
    <xf numFmtId="0" fontId="9" fillId="0" borderId="14" xfId="0" applyFont="1" applyBorder="1" applyAlignment="1"/>
    <xf numFmtId="0" fontId="9" fillId="0" borderId="12" xfId="0" applyFont="1" applyBorder="1" applyAlignment="1"/>
    <xf numFmtId="0" fontId="9" fillId="0" borderId="3" xfId="0" applyFont="1" applyBorder="1" applyAlignment="1"/>
    <xf numFmtId="0" fontId="9" fillId="0" borderId="16" xfId="0" applyFont="1" applyBorder="1" applyAlignment="1"/>
    <xf numFmtId="0" fontId="8" fillId="0" borderId="0" xfId="0" applyFont="1" applyAlignment="1">
      <alignment horizontal="left"/>
    </xf>
    <xf numFmtId="0" fontId="15" fillId="0" borderId="0" xfId="0" applyFont="1" applyAlignment="1">
      <alignment horizontal="left" vertical="center" shrinkToFit="1"/>
    </xf>
    <xf numFmtId="0" fontId="15" fillId="0" borderId="0" xfId="0" applyFont="1" applyAlignment="1">
      <alignment horizontal="left" wrapText="1"/>
    </xf>
    <xf numFmtId="171" fontId="5" fillId="0" borderId="0" xfId="0" applyNumberFormat="1" applyFont="1" applyAlignment="1">
      <alignment horizontal="left" shrinkToFit="1"/>
    </xf>
    <xf numFmtId="0" fontId="28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173" fontId="15" fillId="0" borderId="0" xfId="0" applyNumberFormat="1" applyFont="1" applyAlignment="1">
      <alignment horizontal="left"/>
    </xf>
    <xf numFmtId="173" fontId="15" fillId="0" borderId="0" xfId="0" applyNumberFormat="1" applyFont="1" applyAlignment="1">
      <alignment horizont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www.wps.cn/officeDocument/2020/cellImage" Target="NUL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199629</xdr:colOff>
      <xdr:row>0</xdr:row>
      <xdr:rowOff>126503</xdr:rowOff>
    </xdr:from>
    <xdr:to>
      <xdr:col>7</xdr:col>
      <xdr:colOff>224664</xdr:colOff>
      <xdr:row>4</xdr:row>
      <xdr:rowOff>126131</xdr:rowOff>
    </xdr:to>
    <xdr:pic>
      <xdr:nvPicPr>
        <xdr:cNvPr id="2" name="image1.jpg" descr="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73013" y="126487"/>
          <a:ext cx="662221" cy="647246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694585</xdr:colOff>
      <xdr:row>1</xdr:row>
      <xdr:rowOff>0</xdr:rowOff>
    </xdr:from>
    <xdr:to>
      <xdr:col>6</xdr:col>
      <xdr:colOff>106952</xdr:colOff>
      <xdr:row>4</xdr:row>
      <xdr:rowOff>47438</xdr:rowOff>
    </xdr:to>
    <xdr:pic>
      <xdr:nvPicPr>
        <xdr:cNvPr id="2" name="image1.jpg" descr="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143488" y="161904"/>
          <a:ext cx="713016" cy="533146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161790</xdr:colOff>
      <xdr:row>3</xdr:row>
      <xdr:rowOff>113853</xdr:rowOff>
    </xdr:from>
    <xdr:to>
      <xdr:col>8</xdr:col>
      <xdr:colOff>110841</xdr:colOff>
      <xdr:row>6</xdr:row>
      <xdr:rowOff>37504</xdr:rowOff>
    </xdr:to>
    <xdr:sp macro="" textlink="">
      <xdr:nvSpPr>
        <xdr:cNvPr id="2" name="rect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350638" y="3508538"/>
          <a:ext cx="1990725" cy="542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1425" tIns="45699" rIns="91425" bIns="45699" anchor="t"/>
        <a:lstStyle/>
        <a:p>
          <a:pPr algn="l"/>
          <a:r>
            <a:rPr lang="en-US" altLang="zh-CN" sz="2000" b="1">
              <a:solidFill>
                <a:srgbClr val="000000"/>
              </a:solidFill>
              <a:latin typeface="Times New Roman" panose="00000000000000000000" charset="0"/>
              <a:ea typeface="Times New Roman" panose="00000000000000000000" charset="0"/>
            </a:rPr>
            <a:t>K U I T A N S I</a:t>
          </a:r>
        </a:p>
      </xdr:txBody>
    </xdr:sp>
    <xdr:clientData/>
  </xdr:twoCellAnchor>
  <xdr:twoCellAnchor editAs="oneCell">
    <xdr:from>
      <xdr:col>0</xdr:col>
      <xdr:colOff>0</xdr:colOff>
      <xdr:row>31</xdr:row>
      <xdr:rowOff>75902</xdr:rowOff>
    </xdr:from>
    <xdr:to>
      <xdr:col>5</xdr:col>
      <xdr:colOff>17801</xdr:colOff>
      <xdr:row>31</xdr:row>
      <xdr:rowOff>132829</xdr:rowOff>
    </xdr:to>
    <xdr:grpSp>
      <xdr:nvGrpSpPr>
        <xdr:cNvPr id="3" name="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0" y="5781377"/>
          <a:ext cx="2332376" cy="56927"/>
          <a:chOff x="4207763" y="3780000"/>
          <a:chExt cx="2276475" cy="0"/>
        </a:xfrm>
      </xdr:grpSpPr>
      <xdr:cxnSp macro="">
        <xdr:nvCxnSpPr>
          <xdr:cNvPr id="4" name="straightConnector1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CxnSpPr/>
        </xdr:nvCxnSpPr>
        <xdr:spPr>
          <a:xfrm>
            <a:off x="4207763" y="3780000"/>
            <a:ext cx="2276475" cy="0"/>
          </a:xfrm>
          <a:prstGeom prst="straightConnector1">
            <a:avLst/>
          </a:prstGeom>
          <a:noFill/>
          <a:ln w="57150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</xdr:cxnSp>
    </xdr:grpSp>
    <xdr:clientData/>
  </xdr:twoCellAnchor>
  <xdr:twoCellAnchor editAs="oneCell">
    <xdr:from>
      <xdr:col>0</xdr:col>
      <xdr:colOff>0</xdr:colOff>
      <xdr:row>33</xdr:row>
      <xdr:rowOff>25375</xdr:rowOff>
    </xdr:from>
    <xdr:to>
      <xdr:col>5</xdr:col>
      <xdr:colOff>17801</xdr:colOff>
      <xdr:row>33</xdr:row>
      <xdr:rowOff>81855</xdr:rowOff>
    </xdr:to>
    <xdr:grpSp>
      <xdr:nvGrpSpPr>
        <xdr:cNvPr id="5" name=" 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pSpPr/>
      </xdr:nvGrpSpPr>
      <xdr:grpSpPr>
        <a:xfrm>
          <a:off x="0" y="6092800"/>
          <a:ext cx="2332376" cy="56480"/>
          <a:chOff x="4207763" y="3780000"/>
          <a:chExt cx="2276475" cy="0"/>
        </a:xfrm>
      </xdr:grpSpPr>
      <xdr:cxnSp macro="">
        <xdr:nvCxnSpPr>
          <xdr:cNvPr id="6" name="straightConnector1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CxnSpPr/>
        </xdr:nvCxnSpPr>
        <xdr:spPr>
          <a:xfrm>
            <a:off x="4207763" y="3780000"/>
            <a:ext cx="2276475" cy="0"/>
          </a:xfrm>
          <a:prstGeom prst="straightConnector1">
            <a:avLst/>
          </a:prstGeom>
          <a:noFill/>
          <a:ln w="57150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</xdr:cxnSp>
    </xdr:grpSp>
    <xdr:clientData/>
  </xdr:twoCellAnchor>
  <xdr:twoCellAnchor editAs="oneCell">
    <xdr:from>
      <xdr:col>4</xdr:col>
      <xdr:colOff>142805</xdr:colOff>
      <xdr:row>29</xdr:row>
      <xdr:rowOff>63251</xdr:rowOff>
    </xdr:from>
    <xdr:to>
      <xdr:col>9</xdr:col>
      <xdr:colOff>260522</xdr:colOff>
      <xdr:row>34</xdr:row>
      <xdr:rowOff>101203</xdr:rowOff>
    </xdr:to>
    <xdr:sp macro="" textlink="">
      <xdr:nvSpPr>
        <xdr:cNvPr id="7" name="rect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4122038" y="3341850"/>
          <a:ext cx="2447925" cy="876300"/>
        </a:xfrm>
        <a:prstGeom prst="rect">
          <a:avLst/>
        </a:prstGeom>
        <a:solidFill>
          <a:srgbClr val="FFFFFF"/>
        </a:solidFill>
        <a:ln w="25400" cap="flat" cmpd="sng">
          <a:solidFill>
            <a:srgbClr val="8DB3E3"/>
          </a:solidFill>
          <a:prstDash val="solid"/>
          <a:miter/>
          <a:headEnd type="none" w="sm" len="sm"/>
          <a:tailEnd type="none" w="sm" len="sm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1425" tIns="45699" rIns="91425" bIns="45699" anchor="ctr"/>
        <a:lstStyle/>
        <a:p>
          <a:pPr algn="l"/>
          <a:r>
            <a:rPr lang="en-US" altLang="zh-CN" sz="1100">
              <a:solidFill>
                <a:srgbClr val="000000"/>
              </a:solidFill>
              <a:latin typeface="Calibri" panose="00000000000000000000" charset="0"/>
              <a:ea typeface="Calibri" panose="00000000000000000000" charset="0"/>
            </a:rPr>
            <a:t>         TELAH DI BAYAR</a:t>
          </a:r>
        </a:p>
        <a:p>
          <a:pPr algn="l"/>
          <a:r>
            <a:rPr lang="en-US" altLang="zh-CN" sz="1100">
              <a:solidFill>
                <a:srgbClr val="000000"/>
              </a:solidFill>
              <a:latin typeface="Calibri" panose="00000000000000000000" charset="0"/>
              <a:ea typeface="Calibri" panose="00000000000000000000" charset="0"/>
            </a:rPr>
            <a:t>             TGL</a:t>
          </a:r>
        </a:p>
        <a:p>
          <a:pPr algn="l"/>
          <a:r>
            <a:rPr lang="en-US" altLang="zh-CN" sz="1100">
              <a:solidFill>
                <a:srgbClr val="000000"/>
              </a:solidFill>
              <a:latin typeface="Calibri" panose="00000000000000000000" charset="0"/>
              <a:ea typeface="Calibri" panose="00000000000000000000" charset="0"/>
            </a:rPr>
            <a:t>SPM</a:t>
          </a:r>
        </a:p>
        <a:p>
          <a:pPr algn="l"/>
          <a:r>
            <a:rPr lang="en-US" altLang="zh-CN" sz="1100">
              <a:solidFill>
                <a:srgbClr val="000000"/>
              </a:solidFill>
              <a:latin typeface="Calibri" panose="00000000000000000000" charset="0"/>
              <a:ea typeface="Calibri" panose="00000000000000000000" charset="0"/>
            </a:rPr>
            <a:t>            NOMOR</a:t>
          </a:r>
        </a:p>
      </xdr:txBody>
    </xdr:sp>
    <xdr:clientData/>
  </xdr:twoCellAnchor>
  <xdr:twoCellAnchor editAs="oneCell">
    <xdr:from>
      <xdr:col>5</xdr:col>
      <xdr:colOff>295256</xdr:colOff>
      <xdr:row>32</xdr:row>
      <xdr:rowOff>101128</xdr:rowOff>
    </xdr:from>
    <xdr:to>
      <xdr:col>9</xdr:col>
      <xdr:colOff>8580</xdr:colOff>
      <xdr:row>32</xdr:row>
      <xdr:rowOff>138633</xdr:rowOff>
    </xdr:to>
    <xdr:grpSp>
      <xdr:nvGrpSpPr>
        <xdr:cNvPr id="8" name=" 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pSpPr/>
      </xdr:nvGrpSpPr>
      <xdr:grpSpPr>
        <a:xfrm>
          <a:off x="2609831" y="5997103"/>
          <a:ext cx="1780249" cy="37505"/>
          <a:chOff x="4450650" y="3780000"/>
          <a:chExt cx="1790700" cy="0"/>
        </a:xfrm>
      </xdr:grpSpPr>
      <xdr:cxnSp macro="">
        <xdr:nvCxnSpPr>
          <xdr:cNvPr id="9" name="straightConnector1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CxnSpPr/>
        </xdr:nvCxnSpPr>
        <xdr:spPr>
          <a:xfrm>
            <a:off x="4450650" y="3780000"/>
            <a:ext cx="1790700" cy="0"/>
          </a:xfrm>
          <a:prstGeom prst="straightConnector1">
            <a:avLst/>
          </a:prstGeom>
          <a:noFill/>
          <a:ln w="9525" cap="flat" cmpd="sng">
            <a:solidFill>
              <a:srgbClr val="497DBB"/>
            </a:solidFill>
            <a:prstDash val="solid"/>
            <a:miter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</xdr:cxnSp>
    </xdr:grpSp>
    <xdr:clientData/>
  </xdr:twoCellAnchor>
  <xdr:twoCellAnchor editAs="oneCell">
    <xdr:from>
      <xdr:col>0</xdr:col>
      <xdr:colOff>46943</xdr:colOff>
      <xdr:row>0</xdr:row>
      <xdr:rowOff>0</xdr:rowOff>
    </xdr:from>
    <xdr:to>
      <xdr:col>0</xdr:col>
      <xdr:colOff>488348</xdr:colOff>
      <xdr:row>1</xdr:row>
      <xdr:rowOff>113555</xdr:rowOff>
    </xdr:to>
    <xdr:pic>
      <xdr:nvPicPr>
        <xdr:cNvPr id="10" name="image2.jpg" descr=" 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984" y="0"/>
          <a:ext cx="441269" cy="399255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oogle%20Drive/TU/SPPD/DATA%25202008%2520CES/PROYEK/PROYEK%25202008/FISIK/UMAR/UANG%2520MUKA%2520CV.%2520SINAR%2520LAOLI%2520SPP%25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AN "/>
      <sheetName val="Terbilang"/>
      <sheetName val="SPP"/>
      <sheetName val="check list"/>
      <sheetName val="RINCIAN UANG MUKA"/>
      <sheetName val="pernyataan"/>
      <sheetName val="BAPP"/>
      <sheetName val="BAP"/>
      <sheetName val="permohonan CV"/>
      <sheetName val="nota ajuan"/>
      <sheetName val="SAMPUL"/>
      <sheetName val="KUINTAN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P35"/>
  <sheetViews>
    <sheetView tabSelected="1" workbookViewId="0">
      <selection activeCell="D11" sqref="D11"/>
    </sheetView>
  </sheetViews>
  <sheetFormatPr defaultColWidth="12" defaultRowHeight="15" customHeight="1" x14ac:dyDescent="0.2"/>
  <cols>
    <col min="1" max="1" width="5.28515625" style="123" customWidth="1"/>
    <col min="2" max="2" width="18.28515625" style="123" customWidth="1"/>
    <col min="3" max="3" width="1.5703125" style="123" customWidth="1"/>
    <col min="4" max="4" width="43.7109375" style="123" customWidth="1"/>
    <col min="5" max="8" width="13.28515625" style="123" customWidth="1"/>
    <col min="9" max="9" width="13.28515625" style="123" hidden="1" customWidth="1"/>
    <col min="10" max="10" width="18.5703125" style="123" hidden="1" customWidth="1"/>
    <col min="11" max="12" width="13.28515625" style="123" hidden="1" customWidth="1"/>
    <col min="13" max="13" width="3.28515625" style="123" hidden="1" customWidth="1"/>
    <col min="14" max="15" width="13.28515625" style="123" hidden="1" customWidth="1"/>
    <col min="16" max="16" width="8" style="123" hidden="1" customWidth="1"/>
    <col min="17" max="26" width="8" style="123" customWidth="1"/>
    <col min="27" max="16384" width="12" style="123"/>
  </cols>
  <sheetData>
    <row r="1" spans="1:15" ht="15" customHeight="1" x14ac:dyDescent="0.2">
      <c r="A1" s="120">
        <v>1</v>
      </c>
      <c r="B1" s="120" t="s">
        <v>0</v>
      </c>
      <c r="C1" s="121" t="s">
        <v>1</v>
      </c>
      <c r="D1" s="122" t="str">
        <f ca="1">"0" &amp; DAY(NOW()) &amp;"/ST/" &amp; YEAR(NOW())</f>
        <v>024/ST/2023</v>
      </c>
      <c r="F1" s="144" t="s">
        <v>203</v>
      </c>
      <c r="G1" s="144"/>
      <c r="H1" s="144"/>
      <c r="I1" s="123" t="s">
        <v>204</v>
      </c>
      <c r="K1" s="122" t="s">
        <v>2</v>
      </c>
      <c r="L1" s="124">
        <f>O7+O9+O11</f>
        <v>200000</v>
      </c>
    </row>
    <row r="2" spans="1:15" ht="15" customHeight="1" x14ac:dyDescent="0.2">
      <c r="C2" s="121"/>
      <c r="D2" s="122"/>
      <c r="F2" s="144"/>
      <c r="G2" s="144"/>
      <c r="H2" s="144"/>
      <c r="I2" s="123" t="s">
        <v>193</v>
      </c>
      <c r="K2" s="122"/>
      <c r="L2" s="124"/>
    </row>
    <row r="3" spans="1:15" ht="15" customHeight="1" x14ac:dyDescent="0.2">
      <c r="B3" s="122" t="s">
        <v>3</v>
      </c>
      <c r="C3" s="121"/>
      <c r="D3" s="120" t="str">
        <f ca="1">"0"&amp;DAY(NOW())&amp;"/SPPD/SMPUB/ST/"&amp;ROMAN(MONTH(NOW()))&amp;"/"&amp;YEAR(NOW())</f>
        <v>024/SPPD/SMPUB/ST/V/2023</v>
      </c>
      <c r="F3" s="144"/>
      <c r="G3" s="144"/>
      <c r="H3" s="144"/>
      <c r="I3" s="123" t="s">
        <v>185</v>
      </c>
      <c r="K3" s="122"/>
      <c r="L3" s="124"/>
    </row>
    <row r="4" spans="1:15" ht="15" customHeight="1" x14ac:dyDescent="0.2">
      <c r="C4" s="121"/>
      <c r="F4" s="144"/>
      <c r="G4" s="144"/>
      <c r="H4" s="144"/>
      <c r="I4" s="123" t="s">
        <v>186</v>
      </c>
      <c r="K4" s="122"/>
    </row>
    <row r="5" spans="1:15" ht="30.75" customHeight="1" x14ac:dyDescent="0.2">
      <c r="A5" s="120">
        <v>2</v>
      </c>
      <c r="B5" s="120" t="s">
        <v>4</v>
      </c>
      <c r="C5" s="121" t="s">
        <v>1</v>
      </c>
      <c r="D5" s="130" t="s">
        <v>5</v>
      </c>
      <c r="F5" s="144"/>
      <c r="G5" s="144"/>
      <c r="H5" s="144"/>
      <c r="I5" s="123" t="s">
        <v>187</v>
      </c>
      <c r="K5" s="122" t="s">
        <v>6</v>
      </c>
      <c r="L5" s="120" t="s">
        <v>7</v>
      </c>
    </row>
    <row r="6" spans="1:15" ht="15" customHeight="1" x14ac:dyDescent="0.2">
      <c r="C6" s="121"/>
      <c r="F6" s="144"/>
      <c r="G6" s="144"/>
      <c r="H6" s="144"/>
      <c r="I6" s="123" t="s">
        <v>188</v>
      </c>
      <c r="K6" s="122"/>
    </row>
    <row r="7" spans="1:15" ht="15" customHeight="1" x14ac:dyDescent="0.2">
      <c r="A7" s="120">
        <v>3</v>
      </c>
      <c r="B7" s="120" t="s">
        <v>8</v>
      </c>
      <c r="C7" s="121" t="s">
        <v>1</v>
      </c>
      <c r="D7" s="125" t="s">
        <v>9</v>
      </c>
      <c r="F7" s="144"/>
      <c r="G7" s="144"/>
      <c r="H7" s="144"/>
      <c r="I7" s="123" t="s">
        <v>189</v>
      </c>
      <c r="K7" s="122" t="s">
        <v>10</v>
      </c>
      <c r="L7" s="121"/>
      <c r="M7" s="122" t="s">
        <v>11</v>
      </c>
      <c r="N7" s="126"/>
      <c r="O7" s="127">
        <f>N7*L7</f>
        <v>0</v>
      </c>
    </row>
    <row r="8" spans="1:15" ht="15" customHeight="1" x14ac:dyDescent="0.2">
      <c r="C8" s="121"/>
      <c r="D8" s="128"/>
      <c r="F8" s="144"/>
      <c r="G8" s="144"/>
      <c r="H8" s="144"/>
      <c r="I8" s="123" t="s">
        <v>190</v>
      </c>
      <c r="N8" s="126"/>
    </row>
    <row r="9" spans="1:15" ht="15" customHeight="1" x14ac:dyDescent="0.2">
      <c r="A9" s="120">
        <v>4</v>
      </c>
      <c r="B9" s="120" t="s">
        <v>12</v>
      </c>
      <c r="C9" s="121" t="s">
        <v>1</v>
      </c>
      <c r="D9" s="125" t="s">
        <v>13</v>
      </c>
      <c r="F9" s="144"/>
      <c r="G9" s="144"/>
      <c r="H9" s="144"/>
      <c r="I9" s="123" t="s">
        <v>191</v>
      </c>
      <c r="K9" s="122" t="s">
        <v>14</v>
      </c>
      <c r="L9" s="121"/>
      <c r="M9" s="122" t="s">
        <v>11</v>
      </c>
      <c r="N9" s="126"/>
      <c r="O9" s="127">
        <f>N9*L9</f>
        <v>0</v>
      </c>
    </row>
    <row r="10" spans="1:15" ht="15" customHeight="1" x14ac:dyDescent="0.2">
      <c r="C10" s="121"/>
      <c r="D10" s="128"/>
      <c r="F10" s="144"/>
      <c r="G10" s="144"/>
      <c r="H10" s="144"/>
      <c r="I10" s="123" t="s">
        <v>192</v>
      </c>
      <c r="K10" s="122"/>
      <c r="L10" s="121"/>
      <c r="N10" s="126"/>
    </row>
    <row r="11" spans="1:15" ht="15" customHeight="1" x14ac:dyDescent="0.2">
      <c r="A11" s="120">
        <v>5</v>
      </c>
      <c r="B11" s="120" t="s">
        <v>15</v>
      </c>
      <c r="C11" s="121" t="s">
        <v>1</v>
      </c>
      <c r="D11" s="135" t="s">
        <v>193</v>
      </c>
      <c r="F11" s="144"/>
      <c r="G11" s="144"/>
      <c r="H11" s="144"/>
      <c r="I11" s="123" t="s">
        <v>194</v>
      </c>
      <c r="K11" s="122" t="s">
        <v>16</v>
      </c>
      <c r="L11" s="121">
        <v>1</v>
      </c>
      <c r="M11" s="122" t="s">
        <v>11</v>
      </c>
      <c r="N11" s="126">
        <v>200000</v>
      </c>
      <c r="O11" s="127">
        <f>N11*L11</f>
        <v>200000</v>
      </c>
    </row>
    <row r="12" spans="1:15" ht="15" customHeight="1" x14ac:dyDescent="0.2">
      <c r="C12" s="121"/>
      <c r="D12" s="128"/>
      <c r="F12" s="144"/>
      <c r="G12" s="144"/>
      <c r="H12" s="144"/>
      <c r="I12" s="123" t="s">
        <v>195</v>
      </c>
    </row>
    <row r="13" spans="1:15" ht="15" customHeight="1" x14ac:dyDescent="0.2">
      <c r="A13" s="120">
        <v>6</v>
      </c>
      <c r="B13" s="120" t="s">
        <v>17</v>
      </c>
      <c r="C13" s="121" t="s">
        <v>1</v>
      </c>
      <c r="D13" s="125" t="s">
        <v>18</v>
      </c>
      <c r="F13" s="144"/>
      <c r="G13" s="144"/>
      <c r="H13" s="144"/>
    </row>
    <row r="14" spans="1:15" ht="15" customHeight="1" x14ac:dyDescent="0.2">
      <c r="C14" s="121"/>
      <c r="F14" s="144"/>
      <c r="G14" s="144"/>
      <c r="H14" s="144"/>
      <c r="I14" s="122"/>
    </row>
    <row r="15" spans="1:15" ht="38.25" customHeight="1" x14ac:dyDescent="0.2">
      <c r="A15" s="120">
        <v>7</v>
      </c>
      <c r="B15" s="120" t="s">
        <v>19</v>
      </c>
      <c r="C15" s="121" t="s">
        <v>1</v>
      </c>
      <c r="D15" s="134" t="s">
        <v>194</v>
      </c>
      <c r="F15" s="144"/>
      <c r="G15" s="144"/>
      <c r="H15" s="144"/>
    </row>
    <row r="16" spans="1:15" ht="15" customHeight="1" x14ac:dyDescent="0.2">
      <c r="C16" s="121"/>
    </row>
    <row r="17" spans="1:5" ht="15" customHeight="1" x14ac:dyDescent="0.2">
      <c r="A17" s="120">
        <v>8</v>
      </c>
      <c r="B17" s="120" t="s">
        <v>20</v>
      </c>
      <c r="C17" s="121" t="s">
        <v>1</v>
      </c>
      <c r="D17" s="122"/>
    </row>
    <row r="18" spans="1:5" ht="15" customHeight="1" x14ac:dyDescent="0.2">
      <c r="C18" s="121"/>
      <c r="D18" s="122"/>
    </row>
    <row r="19" spans="1:5" ht="15" customHeight="1" x14ac:dyDescent="0.2">
      <c r="A19" s="120">
        <v>9</v>
      </c>
      <c r="B19" s="120" t="s">
        <v>21</v>
      </c>
      <c r="C19" s="121" t="s">
        <v>1</v>
      </c>
      <c r="D19" s="131" t="s">
        <v>22</v>
      </c>
    </row>
    <row r="20" spans="1:5" ht="15" customHeight="1" x14ac:dyDescent="0.2">
      <c r="C20" s="121"/>
    </row>
    <row r="21" spans="1:5" ht="15" customHeight="1" x14ac:dyDescent="0.2">
      <c r="A21" s="120">
        <v>10</v>
      </c>
      <c r="B21" s="120" t="s">
        <v>23</v>
      </c>
      <c r="C21" s="121" t="s">
        <v>1</v>
      </c>
      <c r="D21" s="143">
        <f ca="1">NOW()</f>
        <v>45070.66453263889</v>
      </c>
    </row>
    <row r="22" spans="1:5" ht="15" customHeight="1" x14ac:dyDescent="0.2">
      <c r="C22" s="121"/>
      <c r="D22" s="133"/>
    </row>
    <row r="23" spans="1:5" ht="15" customHeight="1" x14ac:dyDescent="0.2">
      <c r="A23" s="120">
        <v>11</v>
      </c>
      <c r="B23" s="120" t="s">
        <v>24</v>
      </c>
      <c r="C23" s="121" t="s">
        <v>1</v>
      </c>
      <c r="D23" s="136" t="s">
        <v>25</v>
      </c>
    </row>
    <row r="24" spans="1:5" ht="15" customHeight="1" x14ac:dyDescent="0.2">
      <c r="C24" s="121"/>
      <c r="D24" s="133"/>
    </row>
    <row r="25" spans="1:5" ht="15" customHeight="1" x14ac:dyDescent="0.2">
      <c r="A25" s="120">
        <v>12</v>
      </c>
      <c r="B25" s="120" t="s">
        <v>26</v>
      </c>
      <c r="C25" s="121" t="s">
        <v>1</v>
      </c>
      <c r="D25" s="137">
        <f>D29-D27</f>
        <v>18</v>
      </c>
      <c r="E25" s="122" t="s">
        <v>27</v>
      </c>
    </row>
    <row r="26" spans="1:5" ht="15" customHeight="1" x14ac:dyDescent="0.2">
      <c r="C26" s="121"/>
      <c r="D26" s="133"/>
    </row>
    <row r="27" spans="1:5" ht="15" customHeight="1" x14ac:dyDescent="0.2">
      <c r="A27" s="120">
        <v>13</v>
      </c>
      <c r="B27" s="120" t="s">
        <v>28</v>
      </c>
      <c r="C27" s="121" t="s">
        <v>1</v>
      </c>
      <c r="D27" s="143">
        <v>44719</v>
      </c>
      <c r="E27" s="129">
        <f>D27</f>
        <v>44719</v>
      </c>
    </row>
    <row r="28" spans="1:5" ht="15" customHeight="1" x14ac:dyDescent="0.2">
      <c r="C28" s="121"/>
      <c r="D28" s="132"/>
    </row>
    <row r="29" spans="1:5" ht="15" customHeight="1" x14ac:dyDescent="0.2">
      <c r="A29" s="120">
        <v>14</v>
      </c>
      <c r="B29" s="120" t="s">
        <v>29</v>
      </c>
      <c r="C29" s="121" t="s">
        <v>1</v>
      </c>
      <c r="D29" s="143">
        <v>44737</v>
      </c>
    </row>
    <row r="30" spans="1:5" ht="15" customHeight="1" x14ac:dyDescent="0.2">
      <c r="A30" s="120">
        <v>15</v>
      </c>
      <c r="C30" s="121"/>
    </row>
    <row r="31" spans="1:5" ht="15" customHeight="1" x14ac:dyDescent="0.2">
      <c r="B31" s="122" t="s">
        <v>30</v>
      </c>
      <c r="C31" s="121"/>
      <c r="D31" s="122" t="s">
        <v>31</v>
      </c>
    </row>
    <row r="32" spans="1:5" ht="15" customHeight="1" x14ac:dyDescent="0.2">
      <c r="C32" s="121"/>
    </row>
    <row r="33" spans="3:3" ht="15" customHeight="1" x14ac:dyDescent="0.2">
      <c r="C33" s="121"/>
    </row>
    <row r="34" spans="3:3" ht="15" customHeight="1" x14ac:dyDescent="0.2">
      <c r="C34" s="121"/>
    </row>
    <row r="35" spans="3:3" ht="15" customHeight="1" x14ac:dyDescent="0.2">
      <c r="C35" s="121"/>
    </row>
  </sheetData>
  <mergeCells count="1">
    <mergeCell ref="F1:H15"/>
  </mergeCells>
  <dataValidations count="2">
    <dataValidation type="list" allowBlank="1" showInputMessage="1" showErrorMessage="1" sqref="D15" xr:uid="{6B6D1AA0-EF79-461C-8D9A-484D028C33D9}">
      <formula1>$I$11:$I$13</formula1>
    </dataValidation>
    <dataValidation type="list" allowBlank="1" showInputMessage="1" showErrorMessage="1" sqref="D11" xr:uid="{00000000-0002-0000-0000-000000000000}">
      <formula1>$I$1:$I$10</formula1>
    </dataValidation>
  </dataValidations>
  <pageMargins left="0.7" right="0.7" top="0.75" bottom="0.75" header="0" footer="0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Z1000"/>
  <sheetViews>
    <sheetView topLeftCell="A24" workbookViewId="0">
      <selection activeCell="H42" sqref="H42"/>
    </sheetView>
  </sheetViews>
  <sheetFormatPr defaultColWidth="12" defaultRowHeight="15" customHeight="1" x14ac:dyDescent="0.2"/>
  <cols>
    <col min="1" max="1" width="7.5703125" customWidth="1"/>
    <col min="2" max="2" width="5.28515625" customWidth="1"/>
    <col min="3" max="3" width="2.28515625" customWidth="1"/>
    <col min="4" max="4" width="3.42578125" customWidth="1"/>
    <col min="5" max="5" width="11.42578125" customWidth="1"/>
    <col min="6" max="6" width="7.42578125" customWidth="1"/>
    <col min="7" max="7" width="8.85546875" customWidth="1"/>
    <col min="8" max="8" width="11.85546875" customWidth="1"/>
    <col min="9" max="9" width="4.7109375" customWidth="1"/>
    <col min="10" max="10" width="11.85546875" customWidth="1"/>
    <col min="11" max="11" width="7.7109375" customWidth="1"/>
    <col min="12" max="12" width="9.140625" customWidth="1"/>
    <col min="13" max="26" width="8" customWidth="1"/>
  </cols>
  <sheetData>
    <row r="1" spans="1:26" ht="15" customHeight="1" x14ac:dyDescent="0.2">
      <c r="A1" s="149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" customHeight="1" x14ac:dyDescent="0.2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" customHeight="1" x14ac:dyDescent="0.2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" customHeight="1" x14ac:dyDescent="0.2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1.25" customHeight="1" x14ac:dyDescent="0.2">
      <c r="A5" s="146"/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5" customHeight="1" x14ac:dyDescent="0.25">
      <c r="A6" s="152" t="s">
        <v>34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7.25" customHeight="1" x14ac:dyDescent="0.3">
      <c r="A7" s="151" t="s">
        <v>35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7.25" customHeight="1" x14ac:dyDescent="0.3">
      <c r="A8" s="151" t="str">
        <f>UPPER(inputan!D15)</f>
        <v>UPTD SD NEGERI 189 UJUNG BARU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3.5" customHeight="1" x14ac:dyDescent="0.2">
      <c r="A9" s="156" t="s">
        <v>197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6.5" customHeight="1" x14ac:dyDescent="0.2">
      <c r="A10" s="154" t="s">
        <v>37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3.5" customHeight="1" x14ac:dyDescent="0.2">
      <c r="A11" s="3"/>
      <c r="B11" s="3"/>
      <c r="C11" s="3"/>
      <c r="D11" s="3"/>
      <c r="E11" s="3"/>
      <c r="F11" s="3"/>
      <c r="G11" s="3"/>
      <c r="H11" s="3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8.75" customHeight="1" x14ac:dyDescent="0.3">
      <c r="A12" s="153" t="s">
        <v>38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" customHeight="1" x14ac:dyDescent="0.25">
      <c r="A13" s="5"/>
      <c r="B13" s="5"/>
      <c r="C13" s="5"/>
      <c r="D13" s="5"/>
      <c r="E13" s="6" t="s">
        <v>39</v>
      </c>
      <c r="F13" s="7" t="str">
        <f ca="1">inputan!D1</f>
        <v>024/ST/2023</v>
      </c>
      <c r="G13" s="8"/>
      <c r="H13" s="8"/>
      <c r="I13" s="8"/>
      <c r="J13" s="5"/>
      <c r="K13" s="5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.75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.75" customHeight="1" x14ac:dyDescent="0.25">
      <c r="A15" s="7" t="s">
        <v>40</v>
      </c>
      <c r="B15" s="7"/>
      <c r="C15" s="7" t="s">
        <v>1</v>
      </c>
      <c r="D15" s="7"/>
      <c r="E15" s="150" t="str">
        <f>inputan!D5</f>
        <v>Surat Dari Dinas Pendidikan dan Kebudayaan Nomor : 005/954/DIKBUD</v>
      </c>
      <c r="F15" s="146"/>
      <c r="G15" s="146"/>
      <c r="H15" s="146"/>
      <c r="I15" s="146"/>
      <c r="J15" s="146"/>
      <c r="K15" s="146"/>
      <c r="L15" s="146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9.5" customHeight="1" x14ac:dyDescent="0.25">
      <c r="A16" s="7"/>
      <c r="B16" s="7"/>
      <c r="C16" s="7"/>
      <c r="D16" s="7"/>
      <c r="E16" s="146"/>
      <c r="F16" s="146"/>
      <c r="G16" s="146"/>
      <c r="H16" s="146"/>
      <c r="I16" s="146"/>
      <c r="J16" s="146"/>
      <c r="K16" s="146"/>
      <c r="L16" s="146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2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8.75" customHeight="1" x14ac:dyDescent="0.3">
      <c r="A18" s="151" t="s">
        <v>41</v>
      </c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.75" customHeight="1" x14ac:dyDescent="0.25">
      <c r="A20" s="7" t="s">
        <v>42</v>
      </c>
      <c r="B20" s="7"/>
      <c r="C20" s="7" t="s">
        <v>1</v>
      </c>
      <c r="D20" s="7"/>
      <c r="E20" s="7"/>
      <c r="F20" s="7"/>
      <c r="G20" s="7"/>
      <c r="H20" s="7"/>
      <c r="I20" s="7"/>
      <c r="J20" s="7"/>
      <c r="K20" s="7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0.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3.5" customHeight="1" x14ac:dyDescent="0.25">
      <c r="A22" s="7"/>
      <c r="B22" s="7"/>
      <c r="C22" s="7"/>
      <c r="D22" s="7"/>
      <c r="E22" s="7" t="s">
        <v>8</v>
      </c>
      <c r="F22" s="9" t="s">
        <v>1</v>
      </c>
      <c r="G22" s="7" t="str">
        <f>inputan!D7</f>
        <v>RAHMAN SUPARDI, S.Pd</v>
      </c>
      <c r="H22" s="7"/>
      <c r="I22" s="7"/>
      <c r="J22" s="7"/>
      <c r="K22" s="7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3.5" customHeight="1" x14ac:dyDescent="0.25">
      <c r="A23" s="7"/>
      <c r="B23" s="7"/>
      <c r="C23" s="7"/>
      <c r="D23" s="7"/>
      <c r="E23" s="7" t="s">
        <v>43</v>
      </c>
      <c r="F23" s="9" t="s">
        <v>1</v>
      </c>
      <c r="G23" s="7" t="str">
        <f>inputan!D9</f>
        <v>19890405 202221 1 002</v>
      </c>
      <c r="H23" s="7"/>
      <c r="I23" s="7"/>
      <c r="J23" s="7"/>
      <c r="K23" s="7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4.25" customHeight="1" x14ac:dyDescent="0.25">
      <c r="A24" s="7"/>
      <c r="B24" s="7"/>
      <c r="C24" s="7"/>
      <c r="D24" s="7"/>
      <c r="E24" s="7" t="s">
        <v>44</v>
      </c>
      <c r="F24" s="9" t="s">
        <v>1</v>
      </c>
      <c r="G24" s="7" t="str">
        <f>inputan!D11</f>
        <v>Penata Muda/IX</v>
      </c>
      <c r="H24" s="7"/>
      <c r="I24" s="7"/>
      <c r="J24" s="7"/>
      <c r="K24" s="7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3.5" customHeight="1" x14ac:dyDescent="0.25">
      <c r="A25" s="7"/>
      <c r="B25" s="7"/>
      <c r="C25" s="7"/>
      <c r="D25" s="7"/>
      <c r="E25" s="7" t="s">
        <v>17</v>
      </c>
      <c r="F25" s="9" t="s">
        <v>1</v>
      </c>
      <c r="G25" s="7" t="str">
        <f>inputan!D13</f>
        <v>Guru</v>
      </c>
      <c r="H25" s="7"/>
      <c r="I25" s="7"/>
      <c r="J25" s="7"/>
      <c r="K25" s="7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" customHeight="1" x14ac:dyDescent="0.25">
      <c r="A26" s="7"/>
      <c r="B26" s="7"/>
      <c r="C26" s="7"/>
      <c r="D26" s="7"/>
      <c r="E26" s="7" t="s">
        <v>19</v>
      </c>
      <c r="F26" s="9" t="s">
        <v>1</v>
      </c>
      <c r="G26" s="7" t="str">
        <f>inputan!D15</f>
        <v>UPTD SD Negeri 189 Ujung Baru</v>
      </c>
      <c r="H26" s="7"/>
      <c r="I26" s="7"/>
      <c r="J26" s="7"/>
      <c r="K26" s="7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25">
      <c r="A28" s="145" t="s">
        <v>20</v>
      </c>
      <c r="B28" s="146"/>
      <c r="C28" s="7" t="s">
        <v>1</v>
      </c>
      <c r="D28" s="7"/>
      <c r="E28" s="10"/>
      <c r="F28" s="7"/>
      <c r="G28" s="11"/>
      <c r="H28" s="7"/>
      <c r="I28" s="7"/>
      <c r="J28" s="7"/>
      <c r="K28" s="7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25">
      <c r="A29" s="6"/>
      <c r="B29" s="6"/>
      <c r="C29" s="7"/>
      <c r="D29" s="7"/>
      <c r="E29" s="7"/>
      <c r="F29" s="7"/>
      <c r="G29" s="7"/>
      <c r="H29" s="7"/>
      <c r="I29" s="7"/>
      <c r="J29" s="7"/>
      <c r="K29" s="7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 x14ac:dyDescent="0.25">
      <c r="A30" s="12" t="s">
        <v>45</v>
      </c>
      <c r="B30" s="7"/>
      <c r="C30" s="7" t="s">
        <v>1</v>
      </c>
      <c r="D30" s="13" t="s">
        <v>46</v>
      </c>
      <c r="E30" s="147" t="str">
        <f>inputan!D19</f>
        <v>Kegiatan MGMP Tingkat SMP</v>
      </c>
      <c r="F30" s="146"/>
      <c r="G30" s="146"/>
      <c r="H30" s="146"/>
      <c r="I30" s="146"/>
      <c r="J30" s="146"/>
      <c r="K30" s="146"/>
      <c r="L30" s="146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6.5" customHeight="1" x14ac:dyDescent="0.25">
      <c r="A31" s="12"/>
      <c r="B31" s="7"/>
      <c r="C31" s="7"/>
      <c r="D31" s="13"/>
      <c r="E31" s="146"/>
      <c r="F31" s="146"/>
      <c r="G31" s="146"/>
      <c r="H31" s="146"/>
      <c r="I31" s="146"/>
      <c r="J31" s="146"/>
      <c r="K31" s="146"/>
      <c r="L31" s="146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8" customHeight="1" x14ac:dyDescent="0.25">
      <c r="A32" s="7"/>
      <c r="B32" s="7"/>
      <c r="C32" s="7"/>
      <c r="D32" s="13" t="s">
        <v>47</v>
      </c>
      <c r="E32" s="7" t="s">
        <v>48</v>
      </c>
      <c r="F32" s="7"/>
      <c r="G32" s="7"/>
      <c r="H32" s="14">
        <f>inputan!D27</f>
        <v>44719</v>
      </c>
      <c r="I32" s="15" t="s">
        <v>49</v>
      </c>
      <c r="J32" s="14">
        <f>inputan!D29</f>
        <v>44737</v>
      </c>
      <c r="K32" s="6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25">
      <c r="A33" s="7"/>
      <c r="B33" s="7"/>
      <c r="C33" s="7"/>
      <c r="D33" s="13" t="s">
        <v>50</v>
      </c>
      <c r="E33" s="7" t="s">
        <v>51</v>
      </c>
      <c r="F33" s="7"/>
      <c r="G33" s="7"/>
      <c r="H33" s="7"/>
      <c r="I33" s="7"/>
      <c r="J33" s="7"/>
      <c r="K33" s="7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25">
      <c r="A34" s="7"/>
      <c r="B34" s="7"/>
      <c r="C34" s="7"/>
      <c r="D34" s="13"/>
      <c r="E34" s="7" t="s">
        <v>52</v>
      </c>
      <c r="F34" s="7"/>
      <c r="G34" s="7"/>
      <c r="H34" s="7"/>
      <c r="I34" s="7"/>
      <c r="J34" s="7"/>
      <c r="K34" s="7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25">
      <c r="A35" s="7"/>
      <c r="B35" s="7"/>
      <c r="C35" s="7"/>
      <c r="D35" s="13"/>
      <c r="E35" s="7" t="s">
        <v>53</v>
      </c>
      <c r="F35" s="7"/>
      <c r="G35" s="7"/>
      <c r="H35" s="7"/>
      <c r="I35" s="7"/>
      <c r="J35" s="7"/>
      <c r="K35" s="7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25">
      <c r="A36" s="7"/>
      <c r="B36" s="7"/>
      <c r="C36" s="7"/>
      <c r="D36" s="13" t="s">
        <v>54</v>
      </c>
      <c r="E36" s="7" t="s">
        <v>55</v>
      </c>
      <c r="F36" s="7"/>
      <c r="G36" s="7"/>
      <c r="H36" s="7"/>
      <c r="I36" s="7"/>
      <c r="J36" s="7"/>
      <c r="K36" s="7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 x14ac:dyDescent="0.25">
      <c r="A37" s="7"/>
      <c r="B37" s="7"/>
      <c r="C37" s="7"/>
      <c r="D37" s="7"/>
      <c r="E37" s="7" t="s">
        <v>56</v>
      </c>
      <c r="F37" s="7"/>
      <c r="G37" s="7"/>
      <c r="H37" s="7"/>
      <c r="I37" s="7"/>
      <c r="J37" s="7"/>
      <c r="K37" s="7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25">
      <c r="A39" s="7"/>
      <c r="B39" s="7"/>
      <c r="C39" s="7"/>
      <c r="D39" s="7"/>
      <c r="E39" s="7"/>
      <c r="F39" s="7"/>
      <c r="G39" s="7"/>
      <c r="H39" s="7" t="s">
        <v>57</v>
      </c>
      <c r="I39" s="7"/>
      <c r="J39" s="139" t="s">
        <v>83</v>
      </c>
      <c r="K39" s="7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25">
      <c r="A40" s="7"/>
      <c r="B40" s="7"/>
      <c r="C40" s="7"/>
      <c r="D40" s="7"/>
      <c r="E40" s="7"/>
      <c r="F40" s="7"/>
      <c r="G40" s="7"/>
      <c r="H40" s="7" t="s">
        <v>58</v>
      </c>
      <c r="I40" s="148">
        <f ca="1">inputan!D21</f>
        <v>45070.66453263889</v>
      </c>
      <c r="J40" s="146"/>
      <c r="K40" s="6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25">
      <c r="A41" s="7"/>
      <c r="B41" s="7"/>
      <c r="C41" s="7"/>
      <c r="D41" s="7"/>
      <c r="E41" s="7"/>
      <c r="F41" s="7"/>
      <c r="G41" s="7"/>
      <c r="H41" s="7"/>
      <c r="I41" s="16"/>
      <c r="J41" s="16"/>
      <c r="K41" s="6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25">
      <c r="A42" s="7"/>
      <c r="B42" s="7"/>
      <c r="C42" s="7"/>
      <c r="D42" s="7"/>
      <c r="E42" s="7"/>
      <c r="F42" s="7"/>
      <c r="G42" s="17"/>
      <c r="H42" s="6" t="s">
        <v>33</v>
      </c>
      <c r="I42" s="6"/>
      <c r="J42" s="6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25">
      <c r="A43" s="7"/>
      <c r="B43" s="7"/>
      <c r="C43" s="7"/>
      <c r="D43" s="7"/>
      <c r="E43" s="7"/>
      <c r="F43" s="7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25">
      <c r="A44" s="7"/>
      <c r="B44" s="7"/>
      <c r="C44" s="7"/>
      <c r="D44" s="7"/>
      <c r="E44" s="7"/>
      <c r="F44" s="7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25">
      <c r="A45" s="7"/>
      <c r="B45" s="7"/>
      <c r="C45" s="7"/>
      <c r="D45" s="7"/>
      <c r="E45" s="7"/>
      <c r="F45" s="7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 x14ac:dyDescent="0.25">
      <c r="A46" s="7"/>
      <c r="B46" s="7"/>
      <c r="C46" s="7"/>
      <c r="D46" s="7"/>
      <c r="E46" s="7"/>
      <c r="F46" s="7"/>
      <c r="H46" s="138" t="s">
        <v>32</v>
      </c>
      <c r="I46" s="19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3.5" customHeight="1" x14ac:dyDescent="0.25">
      <c r="A47" s="7"/>
      <c r="B47" s="7"/>
      <c r="C47" s="7"/>
      <c r="D47" s="7"/>
      <c r="E47" s="7"/>
      <c r="F47" s="7"/>
      <c r="H47" s="139" t="s">
        <v>201</v>
      </c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25">
      <c r="A48" s="7"/>
      <c r="B48" s="7"/>
      <c r="C48" s="7"/>
      <c r="D48" s="7"/>
      <c r="E48" s="7"/>
      <c r="F48" s="7"/>
      <c r="H48" s="139" t="s">
        <v>196</v>
      </c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25">
      <c r="A49" s="7" t="s">
        <v>59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25">
      <c r="A50" s="9" t="s">
        <v>46</v>
      </c>
      <c r="B50" s="7" t="s">
        <v>60</v>
      </c>
      <c r="C50" s="7"/>
      <c r="D50" s="7"/>
      <c r="E50" s="7"/>
      <c r="F50" s="7"/>
      <c r="G50" s="7"/>
      <c r="H50" s="7"/>
      <c r="I50" s="7"/>
      <c r="J50" s="7"/>
      <c r="K50" s="7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" hidden="1" customHeight="1" x14ac:dyDescent="0.25">
      <c r="A51" s="9" t="s">
        <v>47</v>
      </c>
      <c r="B51" s="7" t="s">
        <v>61</v>
      </c>
      <c r="C51" s="7"/>
      <c r="D51" s="7"/>
      <c r="E51" s="7"/>
      <c r="F51" s="7"/>
      <c r="G51" s="7"/>
      <c r="H51" s="7"/>
      <c r="I51" s="7"/>
      <c r="J51" s="7"/>
      <c r="K51" s="7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 x14ac:dyDescent="0.25">
      <c r="A52" s="9" t="s">
        <v>50</v>
      </c>
      <c r="B52" s="7" t="s">
        <v>62</v>
      </c>
      <c r="C52" s="7"/>
      <c r="D52" s="7"/>
      <c r="E52" s="7"/>
      <c r="F52" s="7"/>
      <c r="G52" s="7"/>
      <c r="H52" s="7"/>
      <c r="I52" s="7"/>
      <c r="J52" s="7"/>
      <c r="K52" s="7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3.5" customHeight="1" x14ac:dyDescent="0.25">
      <c r="A53" s="9" t="s">
        <v>54</v>
      </c>
      <c r="B53" s="7" t="s">
        <v>63</v>
      </c>
      <c r="C53" s="7"/>
      <c r="D53" s="7"/>
      <c r="E53" s="7"/>
      <c r="F53" s="7"/>
      <c r="G53" s="7"/>
      <c r="H53" s="7"/>
      <c r="I53" s="7"/>
      <c r="J53" s="7"/>
      <c r="K53" s="7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" customHeight="1" x14ac:dyDescent="0.25">
      <c r="A54" s="9" t="s">
        <v>64</v>
      </c>
      <c r="B54" s="7" t="s">
        <v>65</v>
      </c>
      <c r="C54" s="7"/>
      <c r="D54" s="7"/>
      <c r="E54" s="7"/>
      <c r="F54" s="7"/>
      <c r="G54" s="7"/>
      <c r="H54" s="7"/>
      <c r="I54" s="7"/>
      <c r="J54" s="7"/>
      <c r="K54" s="7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25">
      <c r="A55" s="9" t="s">
        <v>66</v>
      </c>
      <c r="B55" s="7" t="s">
        <v>67</v>
      </c>
      <c r="C55" s="7"/>
      <c r="D55" s="7"/>
      <c r="E55" s="7"/>
      <c r="F55" s="7"/>
      <c r="G55" s="7"/>
      <c r="H55" s="7"/>
      <c r="I55" s="7"/>
      <c r="J55" s="7"/>
      <c r="K55" s="7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2">
    <mergeCell ref="A28:B28"/>
    <mergeCell ref="E30:L31"/>
    <mergeCell ref="I40:J40"/>
    <mergeCell ref="A1:L5"/>
    <mergeCell ref="E15:L16"/>
    <mergeCell ref="A18:L18"/>
    <mergeCell ref="A6:L6"/>
    <mergeCell ref="A12:K12"/>
    <mergeCell ref="A10:L10"/>
    <mergeCell ref="A9:L9"/>
    <mergeCell ref="A8:L8"/>
    <mergeCell ref="A7:L7"/>
  </mergeCells>
  <pageMargins left="0.7" right="0.7" top="0.75" bottom="0.75" header="0" footer="0"/>
  <pageSetup paperSize="9" fitToWidth="0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Z1000"/>
  <sheetViews>
    <sheetView workbookViewId="0">
      <selection activeCell="A9" sqref="A9:K9"/>
    </sheetView>
  </sheetViews>
  <sheetFormatPr defaultColWidth="12" defaultRowHeight="15" customHeight="1" x14ac:dyDescent="0.2"/>
  <cols>
    <col min="1" max="1" width="4.85546875" customWidth="1"/>
    <col min="2" max="3" width="9.140625" customWidth="1"/>
    <col min="4" max="4" width="11" customWidth="1"/>
    <col min="5" max="5" width="10.7109375" customWidth="1"/>
    <col min="6" max="6" width="7.42578125" customWidth="1"/>
    <col min="7" max="7" width="13.7109375" customWidth="1"/>
    <col min="8" max="8" width="2.42578125" customWidth="1"/>
    <col min="9" max="9" width="9.140625" customWidth="1"/>
    <col min="10" max="10" width="9" customWidth="1"/>
    <col min="11" max="11" width="8.28515625" customWidth="1"/>
    <col min="12" max="26" width="8" customWidth="1"/>
  </cols>
  <sheetData>
    <row r="1" spans="1:26" ht="1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1" customHeight="1" x14ac:dyDescent="0.3">
      <c r="A6" s="157" t="s">
        <v>34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8" customHeight="1" x14ac:dyDescent="0.3">
      <c r="A7" s="151" t="s">
        <v>35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8" customHeight="1" x14ac:dyDescent="0.3">
      <c r="A8" s="151" t="str">
        <f>UPPER(inputan!D15)</f>
        <v>UPTD SD NEGERI 189 UJUNG BARU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7.25" customHeight="1" x14ac:dyDescent="0.3">
      <c r="A9" s="151"/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3.5" customHeight="1" x14ac:dyDescent="0.25">
      <c r="A10" s="162" t="str">
        <f>'surat tugas'!A9:L9</f>
        <v>Jl. Ujung Baru, Ds. Ujung Baru, Kec. Tomoni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8" customHeight="1" x14ac:dyDescent="0.2">
      <c r="A11" s="161" t="s">
        <v>68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3.5" customHeight="1" x14ac:dyDescent="0.2">
      <c r="A12" s="3"/>
      <c r="B12" s="3"/>
      <c r="C12" s="3"/>
      <c r="D12" s="3"/>
      <c r="E12" s="3"/>
      <c r="F12" s="3"/>
      <c r="G12" s="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.75" customHeight="1" x14ac:dyDescent="0.25">
      <c r="A13" s="7"/>
      <c r="B13" s="7"/>
      <c r="C13" s="7"/>
      <c r="D13" s="7"/>
      <c r="E13" s="7"/>
      <c r="F13" s="7"/>
      <c r="G13" s="6" t="s">
        <v>69</v>
      </c>
      <c r="H13" s="13" t="s">
        <v>1</v>
      </c>
      <c r="I13" s="20" t="str">
        <f ca="1">inputan!D3</f>
        <v>024/SPPD/SMPUB/ST/V/2023</v>
      </c>
      <c r="J13" s="7"/>
      <c r="K13" s="7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.75" customHeight="1" x14ac:dyDescent="0.25">
      <c r="A14" s="7"/>
      <c r="B14" s="7"/>
      <c r="C14" s="7"/>
      <c r="D14" s="7"/>
      <c r="E14" s="7"/>
      <c r="F14" s="7"/>
      <c r="G14" s="6" t="s">
        <v>70</v>
      </c>
      <c r="H14" s="13" t="s">
        <v>1</v>
      </c>
      <c r="I14" s="7"/>
      <c r="J14" s="7"/>
      <c r="K14" s="7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.75" customHeight="1" x14ac:dyDescent="0.25">
      <c r="A15" s="7"/>
      <c r="B15" s="7"/>
      <c r="C15" s="7"/>
      <c r="D15" s="7"/>
      <c r="E15" s="7"/>
      <c r="F15" s="7"/>
      <c r="G15" s="6" t="s">
        <v>71</v>
      </c>
      <c r="H15" s="13" t="s">
        <v>1</v>
      </c>
      <c r="I15" s="7"/>
      <c r="J15" s="7"/>
      <c r="K15" s="7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.75" customHeigh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8.75" customHeight="1" x14ac:dyDescent="0.3">
      <c r="A17" s="151" t="s">
        <v>72</v>
      </c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.75" customHeight="1" x14ac:dyDescent="0.25">
      <c r="A18" s="7"/>
      <c r="B18" s="7"/>
      <c r="C18" s="7"/>
      <c r="D18" s="7"/>
      <c r="E18" s="7"/>
      <c r="F18" s="21"/>
      <c r="G18" s="7"/>
      <c r="H18" s="7"/>
      <c r="I18" s="7"/>
      <c r="J18" s="7"/>
      <c r="K18" s="7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30" customHeight="1" x14ac:dyDescent="0.25">
      <c r="A19" s="22" t="s">
        <v>46</v>
      </c>
      <c r="B19" s="23" t="s">
        <v>73</v>
      </c>
      <c r="C19" s="24"/>
      <c r="D19" s="24"/>
      <c r="E19" s="25"/>
      <c r="F19" s="26" t="s">
        <v>32</v>
      </c>
      <c r="G19" s="27"/>
      <c r="H19" s="27"/>
      <c r="I19" s="27"/>
      <c r="J19" s="27"/>
      <c r="K19" s="28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30" customHeight="1" x14ac:dyDescent="0.25">
      <c r="A20" s="22" t="s">
        <v>47</v>
      </c>
      <c r="B20" s="23" t="s">
        <v>74</v>
      </c>
      <c r="C20" s="24"/>
      <c r="D20" s="24"/>
      <c r="E20" s="25"/>
      <c r="F20" s="158" t="str">
        <f>inputan!D7</f>
        <v>RAHMAN SUPARDI, S.Pd</v>
      </c>
      <c r="G20" s="159"/>
      <c r="H20" s="160"/>
      <c r="I20" s="29" t="str">
        <f>inputan!D9</f>
        <v>19890405 202221 1 002</v>
      </c>
      <c r="J20" s="29"/>
      <c r="K20" s="30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30.75" customHeight="1" x14ac:dyDescent="0.2">
      <c r="A21" s="165" t="s">
        <v>50</v>
      </c>
      <c r="B21" s="170" t="s">
        <v>75</v>
      </c>
      <c r="C21" s="171"/>
      <c r="D21" s="171"/>
      <c r="E21" s="172"/>
      <c r="F21" s="31" t="str">
        <f>inputan!D11</f>
        <v>Penata Muda/IX</v>
      </c>
      <c r="G21" s="29"/>
      <c r="H21" s="29"/>
      <c r="I21" s="29"/>
      <c r="J21" s="29"/>
      <c r="K21" s="30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30" customHeight="1" x14ac:dyDescent="0.25">
      <c r="A22" s="166"/>
      <c r="B22" s="31" t="s">
        <v>76</v>
      </c>
      <c r="C22" s="32"/>
      <c r="D22" s="32"/>
      <c r="E22" s="33"/>
      <c r="F22" s="34" t="str">
        <f>inputan!D13</f>
        <v>Guru</v>
      </c>
      <c r="G22" s="29"/>
      <c r="H22" s="29"/>
      <c r="I22" s="29"/>
      <c r="J22" s="29"/>
      <c r="K22" s="30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71.25" customHeight="1" x14ac:dyDescent="0.25">
      <c r="A23" s="22" t="s">
        <v>54</v>
      </c>
      <c r="B23" s="23" t="s">
        <v>77</v>
      </c>
      <c r="C23" s="25"/>
      <c r="D23" s="32"/>
      <c r="E23" s="32"/>
      <c r="F23" s="158" t="str">
        <f>inputan!D19</f>
        <v>Kegiatan MGMP Tingkat SMP</v>
      </c>
      <c r="G23" s="169"/>
      <c r="H23" s="169"/>
      <c r="I23" s="169"/>
      <c r="J23" s="169"/>
      <c r="K23" s="17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30" customHeight="1" x14ac:dyDescent="0.25">
      <c r="A24" s="22" t="s">
        <v>78</v>
      </c>
      <c r="B24" s="23" t="s">
        <v>79</v>
      </c>
      <c r="C24" s="25"/>
      <c r="D24" s="32"/>
      <c r="E24" s="32"/>
      <c r="F24" s="31" t="s">
        <v>80</v>
      </c>
      <c r="G24" s="29"/>
      <c r="H24" s="29"/>
      <c r="I24" s="29"/>
      <c r="J24" s="29"/>
      <c r="K24" s="30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30" customHeight="1" x14ac:dyDescent="0.25">
      <c r="A25" s="165" t="s">
        <v>81</v>
      </c>
      <c r="B25" s="23" t="s">
        <v>82</v>
      </c>
      <c r="C25" s="25"/>
      <c r="D25" s="32"/>
      <c r="E25" s="32"/>
      <c r="F25" s="31" t="s">
        <v>83</v>
      </c>
      <c r="G25" s="29"/>
      <c r="H25" s="29"/>
      <c r="I25" s="29"/>
      <c r="J25" s="29"/>
      <c r="K25" s="30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30" customHeight="1" x14ac:dyDescent="0.25">
      <c r="A26" s="167"/>
      <c r="B26" s="23" t="s">
        <v>84</v>
      </c>
      <c r="C26" s="25"/>
      <c r="D26" s="32"/>
      <c r="E26" s="32"/>
      <c r="F26" s="31" t="str">
        <f>inputan!D23</f>
        <v>Malili</v>
      </c>
      <c r="G26" s="29"/>
      <c r="H26" s="29"/>
      <c r="I26" s="29"/>
      <c r="J26" s="29"/>
      <c r="K26" s="30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30" customHeight="1" x14ac:dyDescent="0.25">
      <c r="A27" s="165" t="s">
        <v>85</v>
      </c>
      <c r="B27" s="23" t="s">
        <v>86</v>
      </c>
      <c r="C27" s="25"/>
      <c r="D27" s="32"/>
      <c r="E27" s="32"/>
      <c r="F27" s="35">
        <f>inputan!D25</f>
        <v>18</v>
      </c>
      <c r="G27" s="29" t="s">
        <v>27</v>
      </c>
      <c r="H27" s="29"/>
      <c r="I27" s="29"/>
      <c r="J27" s="29"/>
      <c r="K27" s="30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30" customHeight="1" x14ac:dyDescent="0.25">
      <c r="A28" s="166"/>
      <c r="B28" s="36" t="s">
        <v>87</v>
      </c>
      <c r="C28" s="37"/>
      <c r="D28" s="38"/>
      <c r="E28" s="38"/>
      <c r="F28" s="168">
        <f>inputan!D27</f>
        <v>44719</v>
      </c>
      <c r="G28" s="169"/>
      <c r="H28" s="27"/>
      <c r="I28" s="27"/>
      <c r="J28" s="27"/>
      <c r="K28" s="28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30" customHeight="1" x14ac:dyDescent="0.25">
      <c r="A29" s="167"/>
      <c r="B29" s="175" t="s">
        <v>88</v>
      </c>
      <c r="C29" s="169"/>
      <c r="D29" s="174"/>
      <c r="E29" s="38"/>
      <c r="F29" s="168">
        <f>inputan!D29</f>
        <v>44737</v>
      </c>
      <c r="G29" s="169"/>
      <c r="H29" s="29"/>
      <c r="I29" s="29"/>
      <c r="J29" s="29"/>
      <c r="K29" s="30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 x14ac:dyDescent="0.25">
      <c r="A30" s="165" t="s">
        <v>89</v>
      </c>
      <c r="B30" s="36" t="s">
        <v>90</v>
      </c>
      <c r="C30" s="39"/>
      <c r="D30" s="37"/>
      <c r="E30" s="38"/>
      <c r="F30" s="40"/>
      <c r="G30" s="27"/>
      <c r="H30" s="27"/>
      <c r="I30" s="27"/>
      <c r="J30" s="27"/>
      <c r="K30" s="28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6.5" customHeight="1" x14ac:dyDescent="0.25">
      <c r="A31" s="166"/>
      <c r="B31" s="41" t="s">
        <v>91</v>
      </c>
      <c r="C31" s="7"/>
      <c r="D31" s="7"/>
      <c r="E31" s="7"/>
      <c r="F31" s="163" t="s">
        <v>198</v>
      </c>
      <c r="G31" s="146"/>
      <c r="H31" s="146"/>
      <c r="I31" s="146"/>
      <c r="J31" s="146"/>
      <c r="K31" s="16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6.5" customHeight="1" x14ac:dyDescent="0.25">
      <c r="A32" s="167"/>
      <c r="B32" s="34" t="s">
        <v>92</v>
      </c>
      <c r="C32" s="21"/>
      <c r="D32" s="21"/>
      <c r="E32" s="21"/>
      <c r="F32" s="34" t="str">
        <f>inputan!D31</f>
        <v>5.2.2.15.02</v>
      </c>
      <c r="G32" s="42"/>
      <c r="H32" s="42"/>
      <c r="I32" s="42"/>
      <c r="J32" s="42"/>
      <c r="K32" s="43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30" customHeight="1" x14ac:dyDescent="0.25">
      <c r="A33" s="22" t="s">
        <v>93</v>
      </c>
      <c r="B33" s="31" t="s">
        <v>94</v>
      </c>
      <c r="C33" s="32"/>
      <c r="D33" s="32"/>
      <c r="E33" s="32"/>
      <c r="F33" s="31"/>
      <c r="G33" s="29"/>
      <c r="H33" s="29"/>
      <c r="I33" s="29"/>
      <c r="J33" s="29"/>
      <c r="K33" s="30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8" customHeight="1" x14ac:dyDescent="0.25">
      <c r="A34" s="13"/>
      <c r="B34" s="12"/>
      <c r="C34" s="7"/>
      <c r="D34" s="7"/>
      <c r="E34" s="7"/>
      <c r="F34" s="7"/>
      <c r="G34" s="7"/>
      <c r="H34" s="7"/>
      <c r="I34" s="7"/>
      <c r="J34" s="7"/>
      <c r="K34" s="7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25">
      <c r="A35" s="12"/>
      <c r="B35" s="12"/>
      <c r="C35" s="7"/>
      <c r="D35" s="7"/>
      <c r="E35" s="7"/>
      <c r="F35" s="7"/>
      <c r="G35" s="7" t="s">
        <v>57</v>
      </c>
      <c r="H35" s="7" t="s">
        <v>1</v>
      </c>
      <c r="I35" s="139" t="s">
        <v>83</v>
      </c>
      <c r="J35" s="44"/>
      <c r="K35" s="6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25">
      <c r="A36" s="12"/>
      <c r="B36" s="12"/>
      <c r="C36" s="7"/>
      <c r="D36" s="7"/>
      <c r="E36" s="7"/>
      <c r="F36" s="7"/>
      <c r="G36" s="7" t="s">
        <v>95</v>
      </c>
      <c r="H36" s="7" t="s">
        <v>1</v>
      </c>
      <c r="I36" s="173">
        <f ca="1">inputan!D21</f>
        <v>45070.66453263889</v>
      </c>
      <c r="J36" s="146"/>
      <c r="K36" s="146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 x14ac:dyDescent="0.25">
      <c r="A37" s="12"/>
      <c r="B37" s="12"/>
      <c r="C37" s="7"/>
      <c r="D37" s="7"/>
      <c r="E37" s="7"/>
      <c r="F37" s="7"/>
      <c r="G37" s="7"/>
      <c r="H37" s="7"/>
      <c r="I37" s="7"/>
      <c r="J37" s="7"/>
      <c r="K37" s="7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25">
      <c r="A38" s="12"/>
      <c r="B38" s="12"/>
      <c r="C38" s="7"/>
      <c r="D38" s="7"/>
      <c r="E38" s="7"/>
      <c r="F38" s="7"/>
      <c r="G38" s="145" t="s">
        <v>33</v>
      </c>
      <c r="H38" s="146"/>
      <c r="I38" s="146"/>
      <c r="J38" s="4"/>
      <c r="K38" s="7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4"/>
      <c r="K39" s="7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4"/>
      <c r="K40" s="7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4"/>
      <c r="K41" s="7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25">
      <c r="A42" s="7"/>
      <c r="B42" s="7"/>
      <c r="C42" s="7"/>
      <c r="D42" s="7"/>
      <c r="E42" s="7"/>
      <c r="F42" s="7"/>
      <c r="G42" s="45" t="s">
        <v>32</v>
      </c>
      <c r="H42" s="8"/>
      <c r="I42" s="8"/>
      <c r="J42" s="4"/>
      <c r="K42" s="7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25">
      <c r="A43" s="7"/>
      <c r="B43" s="7"/>
      <c r="C43" s="7"/>
      <c r="D43" s="7"/>
      <c r="E43" s="7"/>
      <c r="F43" s="7"/>
      <c r="G43" s="139" t="s">
        <v>201</v>
      </c>
      <c r="H43" s="4"/>
      <c r="I43" s="7"/>
      <c r="J43" s="4"/>
      <c r="K43" s="7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25">
      <c r="A44" s="7"/>
      <c r="B44" s="7"/>
      <c r="C44" s="7"/>
      <c r="D44" s="7"/>
      <c r="E44" s="7"/>
      <c r="F44" s="7"/>
      <c r="G44" s="7" t="s">
        <v>96</v>
      </c>
      <c r="H44" s="4"/>
      <c r="I44" s="7"/>
      <c r="J44" s="4"/>
      <c r="K44" s="7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" customHeight="1" x14ac:dyDescent="0.25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" customHeight="1" x14ac:dyDescent="0.25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" customHeight="1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" customHeight="1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" customHeight="1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" customHeight="1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20">
    <mergeCell ref="G38:I38"/>
    <mergeCell ref="F31:K31"/>
    <mergeCell ref="A30:A32"/>
    <mergeCell ref="F28:G28"/>
    <mergeCell ref="B21:E21"/>
    <mergeCell ref="I36:K36"/>
    <mergeCell ref="A27:A29"/>
    <mergeCell ref="F23:K23"/>
    <mergeCell ref="F29:G29"/>
    <mergeCell ref="B29:D29"/>
    <mergeCell ref="A21:A22"/>
    <mergeCell ref="A25:A26"/>
    <mergeCell ref="A6:K6"/>
    <mergeCell ref="F20:H20"/>
    <mergeCell ref="A17:K17"/>
    <mergeCell ref="A11:K11"/>
    <mergeCell ref="A10:K10"/>
    <mergeCell ref="A9:K9"/>
    <mergeCell ref="A8:K8"/>
    <mergeCell ref="A7:K7"/>
  </mergeCells>
  <pageMargins left="0.7" right="0.7" top="0.75" bottom="0.75" header="0" footer="0"/>
  <pageSetup paperSize="9" fitToWidth="0"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Z1000"/>
  <sheetViews>
    <sheetView workbookViewId="0">
      <selection activeCell="B47" sqref="B47"/>
    </sheetView>
  </sheetViews>
  <sheetFormatPr defaultColWidth="12" defaultRowHeight="15" customHeight="1" x14ac:dyDescent="0.2"/>
  <cols>
    <col min="1" max="1" width="3.85546875" customWidth="1"/>
    <col min="2" max="2" width="12" customWidth="1"/>
    <col min="3" max="3" width="1.85546875" customWidth="1"/>
    <col min="4" max="4" width="9.28515625" customWidth="1"/>
    <col min="5" max="5" width="8.28515625" customWidth="1"/>
    <col min="6" max="6" width="9.28515625" customWidth="1"/>
    <col min="7" max="7" width="3.5703125" customWidth="1"/>
    <col min="8" max="8" width="13.140625" customWidth="1"/>
    <col min="9" max="9" width="2.28515625" customWidth="1"/>
    <col min="10" max="10" width="9.140625" customWidth="1"/>
    <col min="11" max="11" width="18.42578125" customWidth="1"/>
    <col min="12" max="14" width="9.140625" customWidth="1"/>
    <col min="15" max="26" width="8" customWidth="1"/>
  </cols>
  <sheetData>
    <row r="1" spans="1:26" ht="18" customHeight="1" x14ac:dyDescent="0.25">
      <c r="A1" s="47"/>
      <c r="B1" s="48"/>
      <c r="C1" s="48"/>
      <c r="D1" s="48"/>
      <c r="E1" s="48"/>
      <c r="F1" s="48"/>
      <c r="G1" s="49" t="s">
        <v>97</v>
      </c>
      <c r="H1" s="140" t="s">
        <v>199</v>
      </c>
      <c r="I1" s="48"/>
      <c r="J1" s="48"/>
      <c r="K1" s="50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x14ac:dyDescent="0.25">
      <c r="A2" s="51"/>
      <c r="B2" s="46"/>
      <c r="C2" s="46"/>
      <c r="D2" s="46"/>
      <c r="E2" s="46"/>
      <c r="F2" s="46"/>
      <c r="G2" s="51"/>
      <c r="H2" s="46" t="s">
        <v>98</v>
      </c>
      <c r="I2" s="46" t="s">
        <v>1</v>
      </c>
      <c r="J2" s="46" t="str">
        <f>inputan!D23</f>
        <v>Malili</v>
      </c>
      <c r="K2" s="52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x14ac:dyDescent="0.25">
      <c r="A3" s="51"/>
      <c r="B3" s="46"/>
      <c r="C3" s="46"/>
      <c r="D3" s="46"/>
      <c r="E3" s="46"/>
      <c r="F3" s="46"/>
      <c r="G3" s="51"/>
      <c r="H3" s="46" t="s">
        <v>99</v>
      </c>
      <c r="I3" s="46" t="s">
        <v>1</v>
      </c>
      <c r="J3" s="176">
        <f>inputan!D27</f>
        <v>44719</v>
      </c>
      <c r="K3" s="164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x14ac:dyDescent="0.25">
      <c r="A4" s="51"/>
      <c r="B4" s="46"/>
      <c r="C4" s="46"/>
      <c r="D4" s="46"/>
      <c r="E4" s="46"/>
      <c r="F4" s="46"/>
      <c r="G4" s="51"/>
      <c r="H4" s="46" t="s">
        <v>33</v>
      </c>
      <c r="I4" s="46"/>
      <c r="J4" s="46"/>
      <c r="K4" s="52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x14ac:dyDescent="0.25">
      <c r="A5" s="51"/>
      <c r="B5" s="46"/>
      <c r="C5" s="46"/>
      <c r="D5" s="46"/>
      <c r="E5" s="46"/>
      <c r="F5" s="46"/>
      <c r="G5" s="51"/>
      <c r="H5" s="46"/>
      <c r="I5" s="46"/>
      <c r="J5" s="46"/>
      <c r="K5" s="52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x14ac:dyDescent="0.25">
      <c r="A6" s="51"/>
      <c r="B6" s="46"/>
      <c r="C6" s="46"/>
      <c r="D6" s="46"/>
      <c r="E6" s="46"/>
      <c r="F6" s="46"/>
      <c r="G6" s="51"/>
      <c r="H6" s="46"/>
      <c r="I6" s="46"/>
      <c r="J6" s="46"/>
      <c r="K6" s="52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x14ac:dyDescent="0.25">
      <c r="A7" s="51"/>
      <c r="B7" s="46"/>
      <c r="C7" s="46"/>
      <c r="D7" s="46"/>
      <c r="E7" s="46"/>
      <c r="F7" s="46"/>
      <c r="G7" s="51"/>
      <c r="H7" s="46"/>
      <c r="I7" s="46"/>
      <c r="J7" s="46"/>
      <c r="K7" s="52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ht="15.75" customHeight="1" x14ac:dyDescent="0.25">
      <c r="A8" s="51"/>
      <c r="B8" s="46"/>
      <c r="C8" s="46"/>
      <c r="D8" s="46"/>
      <c r="E8" s="46"/>
      <c r="F8" s="46"/>
      <c r="G8" s="51"/>
      <c r="H8" s="138" t="s">
        <v>32</v>
      </c>
      <c r="I8" s="46"/>
      <c r="J8" s="46"/>
      <c r="K8" s="52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ht="15.75" customHeight="1" x14ac:dyDescent="0.25">
      <c r="A9" s="51"/>
      <c r="B9" s="46"/>
      <c r="C9" s="46"/>
      <c r="D9" s="46"/>
      <c r="E9" s="46"/>
      <c r="F9" s="46"/>
      <c r="G9" s="51"/>
      <c r="H9" s="139" t="s">
        <v>200</v>
      </c>
      <c r="I9" s="46"/>
      <c r="J9" s="46"/>
      <c r="K9" s="52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15.75" customHeight="1" x14ac:dyDescent="0.25">
      <c r="A10" s="53"/>
      <c r="B10" s="54"/>
      <c r="C10" s="54"/>
      <c r="D10" s="54"/>
      <c r="E10" s="54"/>
      <c r="F10" s="54"/>
      <c r="G10" s="53"/>
      <c r="H10" s="141" t="s">
        <v>196</v>
      </c>
      <c r="I10" s="54"/>
      <c r="J10" s="54"/>
      <c r="K10" s="55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ht="18" customHeight="1" x14ac:dyDescent="0.25">
      <c r="A11" s="56" t="s">
        <v>100</v>
      </c>
      <c r="B11" s="46" t="s">
        <v>101</v>
      </c>
      <c r="C11" s="46" t="s">
        <v>1</v>
      </c>
      <c r="D11" s="57" t="str">
        <f>J2</f>
        <v>Malili</v>
      </c>
      <c r="E11" s="57"/>
      <c r="F11" s="46"/>
      <c r="G11" s="51"/>
      <c r="H11" s="46" t="s">
        <v>102</v>
      </c>
      <c r="I11" s="46" t="s">
        <v>1</v>
      </c>
      <c r="J11" s="46"/>
      <c r="K11" s="52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x14ac:dyDescent="0.25">
      <c r="A12" s="56"/>
      <c r="B12" s="46" t="s">
        <v>99</v>
      </c>
      <c r="C12" s="46" t="s">
        <v>1</v>
      </c>
      <c r="D12" s="177">
        <f>inputan!E27</f>
        <v>44719</v>
      </c>
      <c r="E12" s="146"/>
      <c r="F12" s="46"/>
      <c r="G12" s="51"/>
      <c r="H12" s="46" t="s">
        <v>98</v>
      </c>
      <c r="I12" s="46" t="s">
        <v>1</v>
      </c>
      <c r="J12" s="46"/>
      <c r="K12" s="52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x14ac:dyDescent="0.25">
      <c r="A13" s="56"/>
      <c r="B13" s="46" t="s">
        <v>103</v>
      </c>
      <c r="C13" s="46"/>
      <c r="D13" s="46"/>
      <c r="E13" s="46"/>
      <c r="F13" s="46"/>
      <c r="G13" s="51"/>
      <c r="H13" s="46" t="s">
        <v>99</v>
      </c>
      <c r="I13" s="46" t="s">
        <v>1</v>
      </c>
      <c r="J13" s="46"/>
      <c r="K13" s="52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6" x14ac:dyDescent="0.25">
      <c r="A14" s="56"/>
      <c r="B14" s="46"/>
      <c r="C14" s="46"/>
      <c r="D14" s="46"/>
      <c r="E14" s="46"/>
      <c r="F14" s="46"/>
      <c r="G14" s="51"/>
      <c r="H14" s="46" t="s">
        <v>104</v>
      </c>
      <c r="I14" s="46"/>
      <c r="J14" s="46"/>
      <c r="K14" s="52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 spans="1:26" x14ac:dyDescent="0.25">
      <c r="A15" s="56"/>
      <c r="B15" s="46"/>
      <c r="C15" s="46"/>
      <c r="D15" s="46"/>
      <c r="E15" s="46"/>
      <c r="F15" s="46"/>
      <c r="G15" s="51"/>
      <c r="H15" s="46"/>
      <c r="I15" s="46"/>
      <c r="J15" s="46"/>
      <c r="K15" s="52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spans="1:26" x14ac:dyDescent="0.25">
      <c r="A16" s="56"/>
      <c r="B16" s="46"/>
      <c r="C16" s="46"/>
      <c r="D16" s="46"/>
      <c r="E16" s="46"/>
      <c r="F16" s="46"/>
      <c r="G16" s="51"/>
      <c r="H16" s="46"/>
      <c r="I16" s="46"/>
      <c r="J16" s="46"/>
      <c r="K16" s="52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 spans="1:26" x14ac:dyDescent="0.25">
      <c r="A17" s="56"/>
      <c r="B17" s="46"/>
      <c r="C17" s="46"/>
      <c r="D17" s="46"/>
      <c r="E17" s="46"/>
      <c r="F17" s="46"/>
      <c r="G17" s="51"/>
      <c r="H17" s="46"/>
      <c r="I17" s="46"/>
      <c r="J17" s="46"/>
      <c r="K17" s="52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</row>
    <row r="18" spans="1:26" x14ac:dyDescent="0.25">
      <c r="A18" s="56"/>
      <c r="B18" s="46"/>
      <c r="C18" s="46"/>
      <c r="D18" s="46"/>
      <c r="E18" s="46"/>
      <c r="F18" s="46"/>
      <c r="G18" s="51"/>
      <c r="H18" s="46"/>
      <c r="I18" s="46"/>
      <c r="J18" s="46"/>
      <c r="K18" s="52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</row>
    <row r="19" spans="1:26" x14ac:dyDescent="0.25">
      <c r="A19" s="56"/>
      <c r="B19" s="46"/>
      <c r="C19" s="46"/>
      <c r="D19" s="46"/>
      <c r="E19" s="46"/>
      <c r="F19" s="46"/>
      <c r="G19" s="51"/>
      <c r="H19" s="46"/>
      <c r="I19" s="46"/>
      <c r="J19" s="46"/>
      <c r="K19" s="52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</row>
    <row r="20" spans="1:26" x14ac:dyDescent="0.25">
      <c r="A20" s="56"/>
      <c r="B20" s="46"/>
      <c r="C20" s="46"/>
      <c r="D20" s="46"/>
      <c r="E20" s="46"/>
      <c r="F20" s="46"/>
      <c r="G20" s="51"/>
      <c r="H20" s="46"/>
      <c r="I20" s="46"/>
      <c r="J20" s="46"/>
      <c r="K20" s="52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</row>
    <row r="21" spans="1:26" ht="15.75" customHeight="1" x14ac:dyDescent="0.25">
      <c r="A21" s="58"/>
      <c r="B21" s="54"/>
      <c r="C21" s="54"/>
      <c r="D21" s="54"/>
      <c r="E21" s="54"/>
      <c r="F21" s="54"/>
      <c r="G21" s="53"/>
      <c r="H21" s="54"/>
      <c r="I21" s="54"/>
      <c r="J21" s="54"/>
      <c r="K21" s="55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 spans="1:26" ht="18" customHeight="1" x14ac:dyDescent="0.25">
      <c r="A22" s="56" t="s">
        <v>105</v>
      </c>
      <c r="B22" s="46" t="s">
        <v>101</v>
      </c>
      <c r="C22" s="46" t="s">
        <v>1</v>
      </c>
      <c r="D22" s="46"/>
      <c r="E22" s="46"/>
      <c r="F22" s="46"/>
      <c r="G22" s="51"/>
      <c r="H22" s="46" t="s">
        <v>102</v>
      </c>
      <c r="I22" s="46" t="s">
        <v>1</v>
      </c>
      <c r="J22" s="46"/>
      <c r="K22" s="52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</row>
    <row r="23" spans="1:26" ht="15.75" customHeight="1" x14ac:dyDescent="0.25">
      <c r="A23" s="56"/>
      <c r="B23" s="46" t="s">
        <v>99</v>
      </c>
      <c r="C23" s="46" t="s">
        <v>1</v>
      </c>
      <c r="D23" s="46"/>
      <c r="E23" s="46"/>
      <c r="F23" s="46"/>
      <c r="G23" s="51"/>
      <c r="H23" s="46" t="s">
        <v>98</v>
      </c>
      <c r="I23" s="46" t="s">
        <v>1</v>
      </c>
      <c r="J23" s="46"/>
      <c r="K23" s="52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</row>
    <row r="24" spans="1:26" ht="15.75" customHeight="1" x14ac:dyDescent="0.25">
      <c r="A24" s="56"/>
      <c r="B24" s="46" t="s">
        <v>103</v>
      </c>
      <c r="C24" s="46"/>
      <c r="D24" s="46"/>
      <c r="E24" s="46"/>
      <c r="F24" s="46"/>
      <c r="G24" s="51"/>
      <c r="H24" s="46" t="s">
        <v>99</v>
      </c>
      <c r="I24" s="46" t="s">
        <v>1</v>
      </c>
      <c r="J24" s="46"/>
      <c r="K24" s="52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</row>
    <row r="25" spans="1:26" ht="15.75" customHeight="1" x14ac:dyDescent="0.25">
      <c r="A25" s="56"/>
      <c r="B25" s="46"/>
      <c r="C25" s="46"/>
      <c r="D25" s="46"/>
      <c r="E25" s="46"/>
      <c r="F25" s="46"/>
      <c r="G25" s="51"/>
      <c r="H25" s="46" t="s">
        <v>104</v>
      </c>
      <c r="I25" s="46"/>
      <c r="J25" s="46"/>
      <c r="K25" s="52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spans="1:26" ht="15.75" customHeight="1" x14ac:dyDescent="0.25">
      <c r="A26" s="56"/>
      <c r="B26" s="46"/>
      <c r="C26" s="46"/>
      <c r="D26" s="46"/>
      <c r="E26" s="46"/>
      <c r="F26" s="46"/>
      <c r="G26" s="51"/>
      <c r="H26" s="46"/>
      <c r="I26" s="46"/>
      <c r="J26" s="46"/>
      <c r="K26" s="52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spans="1:26" ht="15.75" customHeight="1" x14ac:dyDescent="0.25">
      <c r="A27" s="56"/>
      <c r="B27" s="46"/>
      <c r="C27" s="46"/>
      <c r="D27" s="46"/>
      <c r="E27" s="46"/>
      <c r="F27" s="46"/>
      <c r="G27" s="51"/>
      <c r="H27" s="46"/>
      <c r="I27" s="46"/>
      <c r="J27" s="46"/>
      <c r="K27" s="52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 spans="1:26" ht="15.75" customHeight="1" x14ac:dyDescent="0.25">
      <c r="A28" s="56"/>
      <c r="B28" s="46"/>
      <c r="C28" s="46"/>
      <c r="D28" s="46"/>
      <c r="E28" s="46"/>
      <c r="F28" s="46"/>
      <c r="G28" s="51"/>
      <c r="H28" s="46"/>
      <c r="I28" s="46"/>
      <c r="J28" s="46"/>
      <c r="K28" s="52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15.75" customHeight="1" x14ac:dyDescent="0.25">
      <c r="A29" s="56"/>
      <c r="B29" s="46"/>
      <c r="C29" s="46"/>
      <c r="D29" s="46"/>
      <c r="E29" s="46"/>
      <c r="F29" s="46"/>
      <c r="G29" s="51"/>
      <c r="H29" s="46"/>
      <c r="I29" s="46"/>
      <c r="J29" s="46"/>
      <c r="K29" s="52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ht="15.75" customHeight="1" x14ac:dyDescent="0.25">
      <c r="A30" s="56"/>
      <c r="B30" s="46"/>
      <c r="C30" s="46"/>
      <c r="D30" s="46"/>
      <c r="E30" s="46"/>
      <c r="F30" s="46"/>
      <c r="G30" s="51"/>
      <c r="H30" s="46"/>
      <c r="I30" s="46"/>
      <c r="J30" s="46"/>
      <c r="K30" s="52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15.75" customHeight="1" x14ac:dyDescent="0.25">
      <c r="A31" s="56"/>
      <c r="B31" s="46"/>
      <c r="C31" s="46"/>
      <c r="D31" s="46"/>
      <c r="E31" s="46"/>
      <c r="F31" s="46"/>
      <c r="G31" s="51"/>
      <c r="H31" s="46"/>
      <c r="I31" s="46"/>
      <c r="J31" s="46"/>
      <c r="K31" s="52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ht="15.75" customHeight="1" x14ac:dyDescent="0.25">
      <c r="A32" s="58"/>
      <c r="B32" s="54"/>
      <c r="C32" s="54"/>
      <c r="D32" s="54"/>
      <c r="E32" s="54"/>
      <c r="F32" s="54"/>
      <c r="G32" s="53"/>
      <c r="H32" s="54"/>
      <c r="I32" s="54"/>
      <c r="J32" s="54"/>
      <c r="K32" s="55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ht="18" customHeight="1" x14ac:dyDescent="0.25">
      <c r="A33" s="56" t="s">
        <v>106</v>
      </c>
      <c r="B33" s="46" t="s">
        <v>107</v>
      </c>
      <c r="C33" s="46"/>
      <c r="D33" s="46"/>
      <c r="E33" s="46"/>
      <c r="F33" s="46"/>
      <c r="G33" s="51"/>
      <c r="H33" s="46"/>
      <c r="I33" s="46"/>
      <c r="J33" s="46"/>
      <c r="K33" s="52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ht="15.75" customHeight="1" x14ac:dyDescent="0.25">
      <c r="A34" s="56"/>
      <c r="B34" s="59" t="s">
        <v>99</v>
      </c>
      <c r="C34" s="59" t="s">
        <v>1</v>
      </c>
      <c r="D34" s="178">
        <f>inputan!D29</f>
        <v>44737</v>
      </c>
      <c r="E34" s="146"/>
      <c r="F34" s="46"/>
      <c r="G34" s="51"/>
      <c r="H34" s="46"/>
      <c r="I34" s="46"/>
      <c r="J34" s="46"/>
      <c r="K34" s="52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ht="15.75" customHeight="1" x14ac:dyDescent="0.25">
      <c r="A35" s="56"/>
      <c r="B35" s="4" t="s">
        <v>108</v>
      </c>
      <c r="C35" s="4"/>
      <c r="D35" s="4"/>
      <c r="E35" s="46"/>
      <c r="F35" s="46"/>
      <c r="G35" s="51"/>
      <c r="H35" s="46"/>
      <c r="I35" s="46"/>
      <c r="J35" s="46"/>
      <c r="K35" s="52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15.75" customHeight="1" x14ac:dyDescent="0.25">
      <c r="A36" s="56"/>
      <c r="B36" s="4" t="s">
        <v>109</v>
      </c>
      <c r="C36" s="4"/>
      <c r="D36" s="4"/>
      <c r="E36" s="46"/>
      <c r="F36" s="46"/>
      <c r="G36" s="51"/>
      <c r="H36" s="46"/>
      <c r="I36" s="46"/>
      <c r="J36" s="46"/>
      <c r="K36" s="52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ht="15.75" customHeight="1" x14ac:dyDescent="0.25">
      <c r="A37" s="56"/>
      <c r="B37" s="4" t="s">
        <v>110</v>
      </c>
      <c r="C37" s="4"/>
      <c r="D37" s="4"/>
      <c r="E37" s="46"/>
      <c r="F37" s="46"/>
      <c r="G37" s="51"/>
      <c r="H37" s="46"/>
      <c r="I37" s="46"/>
      <c r="J37" s="46"/>
      <c r="K37" s="52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ht="15.75" customHeight="1" x14ac:dyDescent="0.25">
      <c r="A38" s="56"/>
      <c r="B38" s="4" t="s">
        <v>111</v>
      </c>
      <c r="C38" s="4"/>
      <c r="D38" s="4"/>
      <c r="E38" s="46"/>
      <c r="F38" s="46"/>
      <c r="G38" s="51"/>
      <c r="H38" s="46"/>
      <c r="I38" s="46"/>
      <c r="J38" s="46"/>
      <c r="K38" s="52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spans="1:26" ht="15.75" customHeight="1" x14ac:dyDescent="0.25">
      <c r="A39" s="56"/>
      <c r="B39" s="46"/>
      <c r="C39" s="4"/>
      <c r="D39" s="4"/>
      <c r="E39" s="46"/>
      <c r="F39" s="46"/>
      <c r="G39" s="51"/>
      <c r="H39" s="46"/>
      <c r="I39" s="46"/>
      <c r="J39" s="46"/>
      <c r="K39" s="52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spans="1:26" ht="15.75" customHeight="1" x14ac:dyDescent="0.25">
      <c r="A40" s="56"/>
      <c r="B40" s="46" t="s">
        <v>33</v>
      </c>
      <c r="C40" s="4"/>
      <c r="D40" s="4"/>
      <c r="E40" s="46"/>
      <c r="F40" s="46"/>
      <c r="G40" s="51"/>
      <c r="H40" s="46"/>
      <c r="I40" s="46"/>
      <c r="J40" s="46"/>
      <c r="K40" s="52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spans="1:26" ht="15.75" customHeight="1" x14ac:dyDescent="0.25">
      <c r="A41" s="56"/>
      <c r="B41" s="4"/>
      <c r="C41" s="4"/>
      <c r="D41" s="4"/>
      <c r="E41" s="46"/>
      <c r="F41" s="46"/>
      <c r="G41" s="51"/>
      <c r="H41" s="46"/>
      <c r="I41" s="46"/>
      <c r="J41" s="46"/>
      <c r="K41" s="52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 spans="1:26" ht="15.75" customHeight="1" x14ac:dyDescent="0.25">
      <c r="A42" s="56"/>
      <c r="B42" s="4"/>
      <c r="C42" s="4"/>
      <c r="D42" s="4"/>
      <c r="E42" s="46"/>
      <c r="F42" s="46"/>
      <c r="G42" s="51"/>
      <c r="H42" s="46"/>
      <c r="I42" s="46"/>
      <c r="J42" s="46"/>
      <c r="K42" s="52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</row>
    <row r="43" spans="1:26" ht="15.75" customHeight="1" x14ac:dyDescent="0.25">
      <c r="A43" s="56"/>
      <c r="B43" s="4"/>
      <c r="C43" s="4"/>
      <c r="D43" s="4"/>
      <c r="E43" s="46"/>
      <c r="F43" s="46"/>
      <c r="G43" s="51"/>
      <c r="H43" s="46"/>
      <c r="I43" s="46"/>
      <c r="J43" s="46"/>
      <c r="K43" s="52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</row>
    <row r="44" spans="1:26" ht="15.75" customHeight="1" x14ac:dyDescent="0.25">
      <c r="A44" s="56"/>
      <c r="B44" s="46"/>
      <c r="C44" s="46"/>
      <c r="D44" s="46"/>
      <c r="E44" s="46"/>
      <c r="F44" s="46"/>
      <c r="G44" s="51"/>
      <c r="H44" s="46"/>
      <c r="I44" s="46"/>
      <c r="J44" s="46"/>
      <c r="K44" s="52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</row>
    <row r="45" spans="1:26" ht="15.75" customHeight="1" x14ac:dyDescent="0.25">
      <c r="A45" s="56"/>
      <c r="B45" s="142" t="s">
        <v>32</v>
      </c>
      <c r="C45" s="46"/>
      <c r="D45" s="46"/>
      <c r="E45" s="46"/>
      <c r="F45" s="46"/>
      <c r="G45" s="51"/>
      <c r="H45" s="60"/>
      <c r="I45" s="46"/>
      <c r="J45" s="46"/>
      <c r="K45" s="52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</row>
    <row r="46" spans="1:26" ht="15.75" customHeight="1" x14ac:dyDescent="0.25">
      <c r="A46" s="56"/>
      <c r="B46" s="139" t="s">
        <v>202</v>
      </c>
      <c r="C46" s="46"/>
      <c r="D46" s="46"/>
      <c r="E46" s="46"/>
      <c r="F46" s="46"/>
      <c r="G46" s="51"/>
      <c r="H46" s="46"/>
      <c r="I46" s="46"/>
      <c r="J46" s="46"/>
      <c r="K46" s="52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</row>
    <row r="47" spans="1:26" ht="15.75" customHeight="1" x14ac:dyDescent="0.25">
      <c r="A47" s="58"/>
      <c r="B47" s="139" t="s">
        <v>96</v>
      </c>
      <c r="C47" s="54"/>
      <c r="D47" s="54"/>
      <c r="E47" s="54"/>
      <c r="F47" s="54"/>
      <c r="G47" s="53"/>
      <c r="H47" s="54"/>
      <c r="I47" s="54"/>
      <c r="J47" s="54"/>
      <c r="K47" s="55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</row>
    <row r="48" spans="1:26" ht="18.75" customHeight="1" x14ac:dyDescent="0.25">
      <c r="A48" s="61" t="s">
        <v>112</v>
      </c>
      <c r="B48" s="62" t="s">
        <v>113</v>
      </c>
      <c r="C48" s="62"/>
      <c r="D48" s="62"/>
      <c r="E48" s="63"/>
      <c r="F48" s="63"/>
      <c r="G48" s="63"/>
      <c r="H48" s="63"/>
      <c r="I48" s="63"/>
      <c r="J48" s="63"/>
      <c r="K48" s="64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1:26" ht="21.75" customHeight="1" x14ac:dyDescent="0.25">
      <c r="A49" s="65" t="s">
        <v>114</v>
      </c>
      <c r="B49" s="46" t="s">
        <v>115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  <row r="50" spans="1:26" ht="15.75" customHeight="1" x14ac:dyDescent="0.25">
      <c r="A50" s="46"/>
      <c r="B50" s="46" t="s">
        <v>116</v>
      </c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 spans="1:26" ht="15.75" customHeight="1" x14ac:dyDescent="0.25">
      <c r="A51" s="46"/>
      <c r="B51" s="46" t="s">
        <v>117</v>
      </c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</row>
    <row r="52" spans="1:26" ht="15.75" customHeight="1" x14ac:dyDescent="0.25">
      <c r="A52" s="46"/>
      <c r="B52" s="46" t="s">
        <v>118</v>
      </c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</row>
    <row r="53" spans="1:26" ht="15.75" customHeight="1" x14ac:dyDescent="0.25">
      <c r="A53" s="46"/>
      <c r="B53" s="46" t="s">
        <v>119</v>
      </c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</row>
    <row r="54" spans="1:26" ht="15.75" customHeight="1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</row>
    <row r="55" spans="1:26" ht="15.75" customHeight="1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</row>
    <row r="56" spans="1:26" ht="15.75" customHeight="1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</row>
    <row r="57" spans="1:26" ht="15.75" customHeight="1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</row>
    <row r="58" spans="1:26" ht="15.75" customHeight="1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</row>
    <row r="59" spans="1:26" ht="15.75" customHeight="1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</row>
    <row r="60" spans="1:26" ht="15.75" customHeight="1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</row>
    <row r="61" spans="1:26" ht="15.75" customHeight="1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</row>
    <row r="62" spans="1:26" ht="15.75" customHeight="1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</row>
    <row r="63" spans="1:26" ht="15.75" customHeight="1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</row>
    <row r="64" spans="1:26" ht="15.75" customHeight="1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</row>
    <row r="65" spans="1:26" ht="15.75" customHeight="1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</row>
    <row r="66" spans="1:26" ht="15.75" customHeight="1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</row>
    <row r="67" spans="1:26" ht="15.75" customHeight="1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</row>
    <row r="68" spans="1:26" ht="15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</row>
    <row r="69" spans="1:26" ht="15.75" customHeight="1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 spans="1:26" ht="15.75" customHeight="1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</row>
    <row r="71" spans="1:26" ht="15.75" customHeight="1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</row>
    <row r="72" spans="1:26" ht="15.75" customHeight="1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</row>
    <row r="73" spans="1:26" ht="15.75" customHeight="1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spans="1:26" ht="15.75" customHeight="1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</row>
    <row r="75" spans="1:26" ht="15.75" customHeight="1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</row>
    <row r="76" spans="1:26" ht="15.75" customHeight="1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</row>
    <row r="77" spans="1:26" ht="15.75" customHeight="1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</row>
    <row r="78" spans="1:26" ht="15.75" customHeight="1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 spans="1:26" ht="15.75" customHeight="1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</row>
    <row r="80" spans="1:26" ht="15.75" customHeight="1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</row>
    <row r="81" spans="1:26" ht="15.75" customHeight="1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</row>
    <row r="82" spans="1:26" ht="15.75" customHeight="1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1:26" ht="15.75" customHeight="1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</row>
    <row r="84" spans="1:26" ht="15.75" customHeight="1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</row>
    <row r="85" spans="1:26" ht="15.75" customHeight="1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</row>
    <row r="86" spans="1:26" ht="15.75" customHeight="1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</row>
    <row r="87" spans="1:26" ht="15.75" customHeight="1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</row>
    <row r="88" spans="1:26" ht="15.75" customHeight="1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</row>
    <row r="89" spans="1:26" ht="15.75" customHeight="1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</row>
    <row r="90" spans="1:26" ht="15.75" customHeight="1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</row>
    <row r="91" spans="1:26" ht="15.75" customHeight="1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</row>
    <row r="92" spans="1:26" ht="15.75" customHeight="1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</row>
    <row r="93" spans="1:26" ht="15.75" customHeight="1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</row>
    <row r="94" spans="1:26" ht="15.75" customHeight="1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</row>
    <row r="95" spans="1:26" ht="15.75" customHeight="1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</row>
    <row r="96" spans="1:26" ht="15.75" customHeight="1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</row>
    <row r="97" spans="1:26" ht="15.75" customHeight="1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</row>
    <row r="98" spans="1:26" ht="15.75" customHeight="1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</row>
    <row r="99" spans="1:26" ht="15.75" customHeight="1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</row>
    <row r="100" spans="1:26" ht="15.75" customHeight="1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</row>
    <row r="101" spans="1:26" ht="15.75" customHeight="1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</row>
    <row r="102" spans="1:26" ht="15.75" customHeight="1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</row>
    <row r="103" spans="1:26" ht="15.75" customHeight="1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</row>
    <row r="104" spans="1:26" ht="15.75" customHeight="1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</row>
    <row r="105" spans="1:26" ht="15.75" customHeight="1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</row>
    <row r="106" spans="1:26" ht="15.75" customHeight="1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</row>
    <row r="107" spans="1:26" ht="15.75" customHeight="1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</row>
    <row r="108" spans="1:26" ht="15.75" customHeight="1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</row>
    <row r="109" spans="1:26" ht="15.75" customHeight="1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</row>
    <row r="110" spans="1:26" ht="15.75" customHeight="1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</row>
    <row r="111" spans="1:26" ht="15.75" customHeight="1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</row>
    <row r="112" spans="1:26" ht="15.75" customHeight="1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</row>
    <row r="113" spans="1:26" ht="15.75" customHeight="1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</row>
    <row r="114" spans="1:26" ht="15.75" customHeight="1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</row>
    <row r="115" spans="1:26" ht="15.75" customHeight="1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</row>
    <row r="116" spans="1:26" ht="15.75" customHeight="1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</row>
    <row r="117" spans="1:26" ht="15.75" customHeight="1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</row>
    <row r="118" spans="1:26" ht="15.75" customHeight="1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</row>
    <row r="119" spans="1:26" ht="15.75" customHeight="1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</row>
    <row r="120" spans="1:26" ht="15.75" customHeight="1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</row>
    <row r="121" spans="1:26" ht="15.75" customHeight="1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</row>
    <row r="122" spans="1:26" ht="15.75" customHeight="1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</row>
    <row r="123" spans="1:26" ht="15.75" customHeight="1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</row>
    <row r="124" spans="1:26" ht="15.75" customHeight="1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</row>
    <row r="125" spans="1:26" ht="15.75" customHeight="1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</row>
    <row r="126" spans="1:26" ht="15.75" customHeight="1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</row>
    <row r="127" spans="1:26" ht="15.75" customHeight="1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</row>
    <row r="128" spans="1:26" ht="15.75" customHeight="1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</row>
    <row r="129" spans="1:26" ht="15.75" customHeight="1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</row>
    <row r="130" spans="1:26" ht="15.75" customHeight="1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</row>
    <row r="131" spans="1:26" ht="15.75" customHeight="1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</row>
    <row r="132" spans="1:26" ht="15.75" customHeight="1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</row>
    <row r="133" spans="1:26" ht="15.75" customHeight="1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</row>
    <row r="134" spans="1:26" ht="15.75" customHeight="1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</row>
    <row r="135" spans="1:26" ht="15.75" customHeight="1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</row>
    <row r="136" spans="1:26" ht="15.75" customHeight="1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</row>
    <row r="137" spans="1:26" ht="15.75" customHeight="1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</row>
    <row r="138" spans="1:26" ht="15.75" customHeight="1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</row>
    <row r="139" spans="1:26" ht="15.75" customHeight="1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</row>
    <row r="140" spans="1:26" ht="15.75" customHeight="1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</row>
    <row r="141" spans="1:26" ht="15.75" customHeight="1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</row>
    <row r="142" spans="1:26" ht="15.75" customHeight="1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</row>
    <row r="143" spans="1:26" ht="15.75" customHeight="1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</row>
    <row r="144" spans="1:26" ht="15.75" customHeight="1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</row>
    <row r="145" spans="1:26" ht="15.75" customHeight="1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</row>
    <row r="146" spans="1:26" ht="15.75" customHeight="1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</row>
    <row r="147" spans="1:26" ht="15.75" customHeight="1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</row>
    <row r="148" spans="1:26" ht="15.75" customHeight="1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</row>
    <row r="149" spans="1:26" ht="15.75" customHeight="1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</row>
    <row r="150" spans="1:26" ht="15.75" customHeight="1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</row>
    <row r="151" spans="1:26" ht="15.75" customHeight="1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</row>
    <row r="152" spans="1:26" ht="15.75" customHeight="1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</row>
    <row r="153" spans="1:26" ht="15.75" customHeight="1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</row>
    <row r="154" spans="1:26" ht="15.75" customHeight="1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</row>
    <row r="155" spans="1:26" ht="15.75" customHeight="1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</row>
    <row r="156" spans="1:26" ht="15.75" customHeight="1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</row>
    <row r="157" spans="1:26" ht="15.75" customHeight="1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</row>
    <row r="158" spans="1:26" ht="15.75" customHeight="1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</row>
    <row r="159" spans="1:26" ht="15.75" customHeight="1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</row>
    <row r="160" spans="1:26" ht="15.75" customHeight="1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</row>
    <row r="161" spans="1:26" ht="15.75" customHeight="1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</row>
    <row r="162" spans="1:26" ht="15.75" customHeight="1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</row>
    <row r="163" spans="1:26" ht="15.75" customHeight="1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</row>
    <row r="164" spans="1:26" ht="15.75" customHeight="1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</row>
    <row r="165" spans="1:26" ht="15.75" customHeight="1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</row>
    <row r="166" spans="1:26" ht="15.75" customHeight="1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</row>
    <row r="167" spans="1:26" ht="15.75" customHeight="1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</row>
    <row r="168" spans="1:26" ht="15.75" customHeight="1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</row>
    <row r="169" spans="1:26" ht="15.75" customHeight="1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</row>
    <row r="170" spans="1:26" ht="15.75" customHeight="1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</row>
    <row r="171" spans="1:26" ht="15.75" customHeight="1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</row>
    <row r="172" spans="1:26" ht="15.75" customHeight="1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</row>
    <row r="173" spans="1:26" ht="15.75" customHeight="1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</row>
    <row r="174" spans="1:26" ht="15.75" customHeight="1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</row>
    <row r="175" spans="1:26" ht="15.75" customHeight="1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</row>
    <row r="176" spans="1:26" ht="15.75" customHeight="1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</row>
    <row r="177" spans="1:26" ht="15.75" customHeight="1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</row>
    <row r="178" spans="1:26" ht="15.75" customHeight="1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</row>
    <row r="179" spans="1:26" ht="15.75" customHeight="1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</row>
    <row r="180" spans="1:26" ht="15.75" customHeight="1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</row>
    <row r="181" spans="1:26" ht="15.75" customHeight="1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</row>
    <row r="182" spans="1:26" ht="15.75" customHeight="1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</row>
    <row r="183" spans="1:26" ht="15.75" customHeight="1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</row>
    <row r="184" spans="1:26" ht="15.75" customHeight="1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</row>
    <row r="185" spans="1:26" ht="15.75" customHeight="1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</row>
    <row r="186" spans="1:26" ht="15.75" customHeight="1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</row>
    <row r="187" spans="1:26" ht="15.75" customHeight="1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</row>
    <row r="188" spans="1:26" ht="15.75" customHeight="1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</row>
    <row r="189" spans="1:26" ht="15.75" customHeight="1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</row>
    <row r="190" spans="1:26" ht="15.75" customHeight="1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</row>
    <row r="191" spans="1:26" ht="15.75" customHeight="1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</row>
    <row r="192" spans="1:26" ht="15.75" customHeight="1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</row>
    <row r="193" spans="1:26" ht="15.75" customHeight="1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</row>
    <row r="194" spans="1:26" ht="15.75" customHeight="1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</row>
    <row r="195" spans="1:26" ht="15.75" customHeight="1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</row>
    <row r="196" spans="1:26" ht="15.75" customHeight="1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</row>
    <row r="197" spans="1:26" ht="15.75" customHeight="1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</row>
    <row r="198" spans="1:26" ht="15.75" customHeight="1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</row>
    <row r="199" spans="1:26" ht="15.75" customHeight="1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</row>
    <row r="200" spans="1:26" ht="15.75" customHeight="1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</row>
    <row r="201" spans="1:26" ht="15.75" customHeight="1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</row>
    <row r="202" spans="1:26" ht="15.75" customHeight="1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</row>
    <row r="203" spans="1:26" ht="15.75" customHeight="1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</row>
    <row r="204" spans="1:26" ht="15.75" customHeight="1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</row>
    <row r="205" spans="1:26" ht="15.75" customHeight="1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</row>
    <row r="206" spans="1:26" ht="15.75" customHeight="1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</row>
    <row r="207" spans="1:26" ht="15.75" customHeight="1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</row>
    <row r="208" spans="1:26" ht="15.75" customHeight="1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</row>
    <row r="209" spans="1:26" ht="15.75" customHeight="1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</row>
    <row r="210" spans="1:26" ht="15.75" customHeight="1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</row>
    <row r="211" spans="1:26" ht="15.75" customHeight="1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</row>
    <row r="212" spans="1:26" ht="15.75" customHeight="1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</row>
    <row r="213" spans="1:26" ht="15.75" customHeight="1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</row>
    <row r="214" spans="1:26" ht="15.75" customHeight="1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</row>
    <row r="215" spans="1:26" ht="15.75" customHeight="1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</row>
    <row r="216" spans="1:26" ht="15.75" customHeight="1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</row>
    <row r="217" spans="1:26" ht="15.75" customHeight="1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</row>
    <row r="218" spans="1:26" ht="15.75" customHeight="1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</row>
    <row r="219" spans="1:26" ht="15.75" customHeight="1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</row>
    <row r="220" spans="1:26" ht="15.75" customHeight="1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</row>
    <row r="221" spans="1:26" ht="15.75" customHeight="1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</row>
    <row r="222" spans="1:26" ht="15.75" customHeight="1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</row>
    <row r="223" spans="1:26" ht="15.75" customHeight="1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</row>
    <row r="224" spans="1:26" ht="15.75" customHeight="1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</row>
    <row r="225" spans="1:26" ht="15.75" customHeight="1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</row>
    <row r="226" spans="1:26" ht="15.75" customHeight="1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</row>
    <row r="227" spans="1:26" ht="15.75" customHeight="1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</row>
    <row r="228" spans="1:26" ht="15.75" customHeight="1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</row>
    <row r="229" spans="1:26" ht="15.75" customHeight="1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</row>
    <row r="230" spans="1:26" ht="15.75" customHeight="1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</row>
    <row r="231" spans="1:26" ht="15.75" customHeight="1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</row>
    <row r="232" spans="1:26" ht="15.75" customHeight="1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</row>
    <row r="233" spans="1:26" ht="15.75" customHeight="1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</row>
    <row r="234" spans="1:26" ht="15.75" customHeight="1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</row>
    <row r="235" spans="1:26" ht="15.75" customHeight="1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</row>
    <row r="236" spans="1:26" ht="15.75" customHeight="1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</row>
    <row r="237" spans="1:26" ht="15.75" customHeight="1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</row>
    <row r="238" spans="1:26" ht="15.75" customHeight="1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</row>
    <row r="239" spans="1:26" ht="15.75" customHeight="1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</row>
    <row r="240" spans="1:26" ht="15.75" customHeight="1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</row>
    <row r="241" spans="1:26" ht="15.75" customHeight="1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</row>
    <row r="242" spans="1:26" ht="15.75" customHeight="1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</row>
    <row r="243" spans="1:26" ht="15.75" customHeight="1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</row>
    <row r="244" spans="1:26" ht="15.75" customHeight="1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</row>
    <row r="245" spans="1:26" ht="15.75" customHeight="1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</row>
    <row r="246" spans="1:26" ht="15.75" customHeight="1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</row>
    <row r="247" spans="1:26" ht="15.75" customHeight="1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</row>
    <row r="248" spans="1:26" ht="15.75" customHeight="1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</row>
    <row r="249" spans="1:26" ht="15.75" customHeight="1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</row>
    <row r="250" spans="1:26" ht="15.75" customHeight="1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</row>
    <row r="251" spans="1:26" ht="15.75" customHeight="1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</row>
    <row r="252" spans="1:26" ht="15.75" customHeight="1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</row>
    <row r="253" spans="1:26" ht="15.75" customHeight="1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</row>
    <row r="254" spans="1:26" ht="15.75" customHeight="1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</row>
    <row r="255" spans="1:26" ht="15.75" customHeight="1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</row>
    <row r="256" spans="1:26" ht="15.75" customHeight="1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</row>
    <row r="257" spans="1:26" ht="15.75" customHeight="1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</row>
    <row r="258" spans="1:26" ht="15.75" customHeight="1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</row>
    <row r="259" spans="1:26" ht="15.75" customHeight="1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</row>
    <row r="260" spans="1:26" ht="15.75" customHeight="1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</row>
    <row r="261" spans="1:26" ht="15.75" customHeight="1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</row>
    <row r="262" spans="1:26" ht="15.75" customHeight="1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</row>
    <row r="263" spans="1:26" ht="15.75" customHeight="1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</row>
    <row r="264" spans="1:26" ht="15.75" customHeight="1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</row>
    <row r="265" spans="1:26" ht="15.75" customHeight="1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</row>
    <row r="266" spans="1:26" ht="15.75" customHeight="1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</row>
    <row r="267" spans="1:26" ht="15.75" customHeight="1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</row>
    <row r="268" spans="1:26" ht="15.75" customHeight="1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</row>
    <row r="269" spans="1:26" ht="15.75" customHeight="1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</row>
    <row r="270" spans="1:26" ht="15.75" customHeight="1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</row>
    <row r="271" spans="1:26" ht="15.75" customHeight="1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</row>
    <row r="272" spans="1:26" ht="15.75" customHeight="1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</row>
    <row r="273" spans="1:26" ht="15.75" customHeight="1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</row>
    <row r="274" spans="1:26" ht="15.75" customHeight="1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</row>
    <row r="275" spans="1:26" ht="15.75" customHeight="1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</row>
    <row r="276" spans="1:26" ht="15.75" customHeight="1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</row>
    <row r="277" spans="1:26" ht="15.75" customHeight="1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</row>
    <row r="278" spans="1:26" ht="15.75" customHeight="1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</row>
    <row r="279" spans="1:26" ht="15.75" customHeight="1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</row>
    <row r="280" spans="1:26" ht="15.75" customHeight="1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</row>
    <row r="281" spans="1:26" ht="15.75" customHeight="1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</row>
    <row r="282" spans="1:26" ht="15.75" customHeight="1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</row>
    <row r="283" spans="1:26" ht="15.75" customHeight="1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</row>
    <row r="284" spans="1:26" ht="15.75" customHeight="1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</row>
    <row r="285" spans="1:26" ht="15.75" customHeight="1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</row>
    <row r="286" spans="1:26" ht="15.75" customHeight="1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</row>
    <row r="287" spans="1:26" ht="15.75" customHeight="1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</row>
    <row r="288" spans="1:26" ht="15.75" customHeight="1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</row>
    <row r="289" spans="1:26" ht="15.75" customHeight="1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</row>
    <row r="290" spans="1:26" ht="15.75" customHeight="1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</row>
    <row r="291" spans="1:26" ht="15.75" customHeight="1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</row>
    <row r="292" spans="1:26" ht="15.75" customHeight="1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</row>
    <row r="293" spans="1:26" ht="15.75" customHeight="1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</row>
    <row r="294" spans="1:26" ht="15.75" customHeight="1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</row>
    <row r="295" spans="1:26" ht="15.75" customHeight="1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</row>
    <row r="296" spans="1:26" ht="15.75" customHeight="1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</row>
    <row r="297" spans="1:26" ht="15.75" customHeight="1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</row>
    <row r="298" spans="1:26" ht="15.75" customHeight="1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</row>
    <row r="299" spans="1:26" ht="15.75" customHeight="1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</row>
    <row r="300" spans="1:26" ht="15.75" customHeight="1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</row>
    <row r="301" spans="1:26" ht="15.75" customHeight="1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</row>
    <row r="302" spans="1:26" ht="15.75" customHeight="1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</row>
    <row r="303" spans="1:26" ht="15.75" customHeight="1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</row>
    <row r="304" spans="1:26" ht="15.75" customHeight="1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</row>
    <row r="305" spans="1:26" ht="15.75" customHeight="1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</row>
    <row r="306" spans="1:26" ht="15.75" customHeight="1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</row>
    <row r="307" spans="1:26" ht="15.75" customHeight="1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</row>
    <row r="308" spans="1:26" ht="15.75" customHeight="1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</row>
    <row r="309" spans="1:26" ht="15.75" customHeight="1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</row>
    <row r="310" spans="1:26" ht="15.75" customHeight="1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</row>
    <row r="311" spans="1:26" ht="15.75" customHeight="1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</row>
    <row r="312" spans="1:26" ht="15.75" customHeight="1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</row>
    <row r="313" spans="1:26" ht="15.75" customHeight="1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</row>
    <row r="314" spans="1:26" ht="15.75" customHeight="1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</row>
    <row r="315" spans="1:26" ht="15.75" customHeight="1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</row>
    <row r="316" spans="1:26" ht="15.75" customHeight="1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</row>
    <row r="317" spans="1:26" ht="15.75" customHeight="1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</row>
    <row r="318" spans="1:26" ht="15.75" customHeight="1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</row>
    <row r="319" spans="1:26" ht="15.75" customHeight="1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</row>
    <row r="320" spans="1:26" ht="15.75" customHeight="1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</row>
    <row r="321" spans="1:26" ht="15.75" customHeight="1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</row>
    <row r="322" spans="1:26" ht="15.75" customHeight="1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</row>
    <row r="323" spans="1:26" ht="15.75" customHeight="1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</row>
    <row r="324" spans="1:26" ht="15.75" customHeight="1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</row>
    <row r="325" spans="1:26" ht="15.75" customHeight="1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</row>
    <row r="326" spans="1:26" ht="15.75" customHeight="1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</row>
    <row r="327" spans="1:26" ht="15.75" customHeight="1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</row>
    <row r="328" spans="1:26" ht="15.75" customHeight="1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</row>
    <row r="329" spans="1:26" ht="15.75" customHeight="1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</row>
    <row r="330" spans="1:26" ht="15.75" customHeight="1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</row>
    <row r="331" spans="1:26" ht="15.75" customHeight="1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</row>
    <row r="332" spans="1:26" ht="15.75" customHeight="1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</row>
    <row r="333" spans="1:26" ht="15.75" customHeight="1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</row>
    <row r="334" spans="1:26" ht="15.75" customHeight="1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</row>
    <row r="335" spans="1:26" ht="15.75" customHeight="1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</row>
    <row r="336" spans="1:26" ht="15.75" customHeight="1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</row>
    <row r="337" spans="1:26" ht="15.75" customHeight="1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</row>
    <row r="338" spans="1:26" ht="15.75" customHeight="1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</row>
    <row r="339" spans="1:26" ht="15.75" customHeight="1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</row>
    <row r="340" spans="1:26" ht="15.75" customHeight="1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</row>
    <row r="341" spans="1:26" ht="15.75" customHeight="1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</row>
    <row r="342" spans="1:26" ht="15.75" customHeight="1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</row>
    <row r="343" spans="1:26" ht="15.75" customHeight="1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</row>
    <row r="344" spans="1:26" ht="15.75" customHeight="1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</row>
    <row r="345" spans="1:26" ht="15.75" customHeight="1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</row>
    <row r="346" spans="1:26" ht="15.75" customHeight="1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</row>
    <row r="347" spans="1:26" ht="15.75" customHeight="1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</row>
    <row r="348" spans="1:26" ht="15.75" customHeight="1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</row>
    <row r="349" spans="1:26" ht="15.75" customHeight="1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</row>
    <row r="350" spans="1:26" ht="15.75" customHeight="1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</row>
    <row r="351" spans="1:26" ht="15.75" customHeight="1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</row>
    <row r="352" spans="1:26" ht="15.75" customHeight="1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</row>
    <row r="353" spans="1:26" ht="15.75" customHeight="1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</row>
    <row r="354" spans="1:26" ht="15.75" customHeight="1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</row>
    <row r="355" spans="1:26" ht="15.75" customHeight="1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</row>
    <row r="356" spans="1:26" ht="15.75" customHeight="1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</row>
    <row r="357" spans="1:26" ht="15.75" customHeight="1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</row>
    <row r="358" spans="1:26" ht="15.75" customHeight="1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</row>
    <row r="359" spans="1:26" ht="15.75" customHeight="1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</row>
    <row r="360" spans="1:26" ht="15.75" customHeight="1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</row>
    <row r="361" spans="1:26" ht="15.75" customHeight="1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</row>
    <row r="362" spans="1:26" ht="15.75" customHeight="1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</row>
    <row r="363" spans="1:26" ht="15.75" customHeight="1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</row>
    <row r="364" spans="1:26" ht="15.75" customHeight="1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</row>
    <row r="365" spans="1:26" ht="15.75" customHeight="1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</row>
    <row r="366" spans="1:26" ht="15.75" customHeight="1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</row>
    <row r="367" spans="1:26" ht="15.75" customHeight="1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</row>
    <row r="368" spans="1:26" ht="15.75" customHeight="1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</row>
    <row r="369" spans="1:26" ht="15.75" customHeight="1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</row>
    <row r="370" spans="1:26" ht="15.75" customHeight="1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</row>
    <row r="371" spans="1:26" ht="15.75" customHeight="1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</row>
    <row r="372" spans="1:26" ht="15.75" customHeight="1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</row>
    <row r="373" spans="1:26" ht="15.75" customHeight="1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</row>
    <row r="374" spans="1:26" ht="15.75" customHeight="1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</row>
    <row r="375" spans="1:26" ht="15.75" customHeight="1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</row>
    <row r="376" spans="1:26" ht="15.75" customHeight="1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</row>
    <row r="377" spans="1:26" ht="15.75" customHeight="1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</row>
    <row r="378" spans="1:26" ht="15.75" customHeight="1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</row>
    <row r="379" spans="1:26" ht="15.75" customHeight="1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</row>
    <row r="380" spans="1:26" ht="15.75" customHeight="1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</row>
    <row r="381" spans="1:26" ht="15.75" customHeight="1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</row>
    <row r="382" spans="1:26" ht="15.75" customHeight="1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</row>
    <row r="383" spans="1:26" ht="15.75" customHeight="1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</row>
    <row r="384" spans="1:26" ht="15.75" customHeight="1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</row>
    <row r="385" spans="1:26" ht="15.75" customHeight="1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</row>
    <row r="386" spans="1:26" ht="15.75" customHeight="1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</row>
    <row r="387" spans="1:26" ht="15.75" customHeight="1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</row>
    <row r="388" spans="1:26" ht="15.75" customHeight="1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</row>
    <row r="389" spans="1:26" ht="15.75" customHeight="1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</row>
    <row r="390" spans="1:26" ht="15.75" customHeight="1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</row>
    <row r="391" spans="1:26" ht="15.75" customHeight="1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</row>
    <row r="392" spans="1:26" ht="15.75" customHeight="1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</row>
    <row r="393" spans="1:26" ht="15.75" customHeight="1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</row>
    <row r="394" spans="1:26" ht="15.75" customHeight="1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</row>
    <row r="395" spans="1:26" ht="15.75" customHeight="1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</row>
    <row r="396" spans="1:26" ht="15.75" customHeight="1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</row>
    <row r="397" spans="1:26" ht="15.75" customHeight="1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</row>
    <row r="398" spans="1:26" ht="15.75" customHeight="1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</row>
    <row r="399" spans="1:26" ht="15.75" customHeight="1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</row>
    <row r="400" spans="1:26" ht="15.75" customHeight="1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</row>
    <row r="401" spans="1:26" ht="15.75" customHeight="1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</row>
    <row r="402" spans="1:26" ht="15.75" customHeight="1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</row>
    <row r="403" spans="1:26" ht="15.75" customHeight="1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</row>
    <row r="404" spans="1:26" ht="15.75" customHeight="1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</row>
    <row r="405" spans="1:26" ht="15.75" customHeight="1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</row>
    <row r="406" spans="1:26" ht="15.75" customHeight="1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</row>
    <row r="407" spans="1:26" ht="15.75" customHeight="1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</row>
    <row r="408" spans="1:26" ht="15.75" customHeight="1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</row>
    <row r="409" spans="1:26" ht="15.75" customHeight="1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</row>
    <row r="410" spans="1:26" ht="15.75" customHeight="1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</row>
    <row r="411" spans="1:26" ht="15.75" customHeight="1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</row>
    <row r="412" spans="1:26" ht="15.75" customHeight="1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</row>
    <row r="413" spans="1:26" ht="15.75" customHeight="1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</row>
    <row r="414" spans="1:26" ht="15.75" customHeight="1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</row>
    <row r="415" spans="1:26" ht="15.75" customHeight="1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</row>
    <row r="416" spans="1:26" ht="15.75" customHeight="1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</row>
    <row r="417" spans="1:26" ht="15.75" customHeight="1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</row>
    <row r="418" spans="1:26" ht="15.75" customHeight="1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</row>
    <row r="419" spans="1:26" ht="15.75" customHeight="1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</row>
    <row r="420" spans="1:26" ht="15.75" customHeight="1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</row>
    <row r="421" spans="1:26" ht="15.75" customHeight="1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</row>
    <row r="422" spans="1:26" ht="15.75" customHeight="1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</row>
    <row r="423" spans="1:26" ht="15.75" customHeight="1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</row>
    <row r="424" spans="1:26" ht="15.75" customHeight="1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</row>
    <row r="425" spans="1:26" ht="15.75" customHeight="1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</row>
    <row r="426" spans="1:26" ht="15.75" customHeight="1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</row>
    <row r="427" spans="1:26" ht="15.75" customHeight="1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</row>
    <row r="428" spans="1:26" ht="15.75" customHeight="1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</row>
    <row r="429" spans="1:26" ht="15.75" customHeight="1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</row>
    <row r="430" spans="1:26" ht="15.75" customHeight="1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</row>
    <row r="431" spans="1:26" ht="15.75" customHeight="1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</row>
    <row r="432" spans="1:26" ht="15.75" customHeight="1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</row>
    <row r="433" spans="1:26" ht="15.75" customHeight="1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</row>
    <row r="434" spans="1:26" ht="15.75" customHeight="1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</row>
    <row r="435" spans="1:26" ht="15.75" customHeight="1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</row>
    <row r="436" spans="1:26" ht="15.75" customHeight="1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</row>
    <row r="437" spans="1:26" ht="15.75" customHeight="1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</row>
    <row r="438" spans="1:26" ht="15.75" customHeight="1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</row>
    <row r="439" spans="1:26" ht="15.75" customHeight="1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</row>
    <row r="440" spans="1:26" ht="15.75" customHeight="1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</row>
    <row r="441" spans="1:26" ht="15.75" customHeight="1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</row>
    <row r="442" spans="1:26" ht="15.75" customHeight="1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</row>
    <row r="443" spans="1:26" ht="15.75" customHeight="1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</row>
    <row r="444" spans="1:26" ht="15.75" customHeight="1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</row>
    <row r="445" spans="1:26" ht="15.75" customHeight="1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</row>
    <row r="446" spans="1:26" ht="15.75" customHeight="1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</row>
    <row r="447" spans="1:26" ht="15.75" customHeight="1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</row>
    <row r="448" spans="1:26" ht="15.75" customHeight="1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</row>
    <row r="449" spans="1:26" ht="15.75" customHeight="1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</row>
    <row r="450" spans="1:26" ht="15.75" customHeight="1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</row>
    <row r="451" spans="1:26" ht="15.75" customHeight="1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</row>
    <row r="452" spans="1:26" ht="15.75" customHeight="1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</row>
    <row r="453" spans="1:26" ht="15.75" customHeight="1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</row>
    <row r="454" spans="1:26" ht="15.75" customHeight="1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</row>
    <row r="455" spans="1:26" ht="15.75" customHeight="1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</row>
    <row r="456" spans="1:26" ht="15.75" customHeight="1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</row>
    <row r="457" spans="1:26" ht="15.75" customHeight="1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</row>
    <row r="458" spans="1:26" ht="15.75" customHeight="1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</row>
    <row r="459" spans="1:26" ht="15.75" customHeight="1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</row>
    <row r="460" spans="1:26" ht="15.75" customHeight="1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</row>
    <row r="461" spans="1:26" ht="15.75" customHeight="1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</row>
    <row r="462" spans="1:26" ht="15.75" customHeight="1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</row>
    <row r="463" spans="1:26" ht="15.75" customHeight="1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</row>
    <row r="464" spans="1:26" ht="15.75" customHeight="1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</row>
    <row r="465" spans="1:26" ht="15.75" customHeight="1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</row>
    <row r="466" spans="1:26" ht="15.75" customHeight="1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</row>
    <row r="467" spans="1:26" ht="15.75" customHeight="1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</row>
    <row r="468" spans="1:26" ht="15.75" customHeight="1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</row>
    <row r="469" spans="1:26" ht="15.75" customHeight="1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</row>
    <row r="470" spans="1:26" ht="15.75" customHeight="1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</row>
    <row r="471" spans="1:26" ht="15.75" customHeight="1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</row>
    <row r="472" spans="1:26" ht="15.75" customHeight="1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</row>
    <row r="473" spans="1:26" ht="15.75" customHeight="1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</row>
    <row r="474" spans="1:26" ht="15.75" customHeight="1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</row>
    <row r="475" spans="1:26" ht="15.75" customHeight="1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</row>
    <row r="476" spans="1:26" ht="15.75" customHeight="1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</row>
    <row r="477" spans="1:26" ht="15.75" customHeight="1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</row>
    <row r="478" spans="1:26" ht="15.75" customHeight="1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</row>
    <row r="479" spans="1:26" ht="15.75" customHeight="1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</row>
    <row r="480" spans="1:26" ht="15.75" customHeight="1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</row>
    <row r="481" spans="1:26" ht="15.75" customHeight="1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</row>
    <row r="482" spans="1:26" ht="15.75" customHeight="1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</row>
    <row r="483" spans="1:26" ht="15.75" customHeight="1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</row>
    <row r="484" spans="1:26" ht="15.75" customHeight="1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</row>
    <row r="485" spans="1:26" ht="15.75" customHeight="1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</row>
    <row r="486" spans="1:26" ht="15.75" customHeight="1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</row>
    <row r="487" spans="1:26" ht="15.75" customHeight="1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</row>
    <row r="488" spans="1:26" ht="15.75" customHeight="1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</row>
    <row r="489" spans="1:26" ht="15.75" customHeight="1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</row>
    <row r="490" spans="1:26" ht="15.75" customHeight="1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</row>
    <row r="491" spans="1:26" ht="15.75" customHeight="1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</row>
    <row r="492" spans="1:26" ht="15.75" customHeight="1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</row>
    <row r="493" spans="1:26" ht="15.75" customHeight="1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</row>
    <row r="494" spans="1:26" ht="15.75" customHeight="1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</row>
    <row r="495" spans="1:26" ht="15.75" customHeight="1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</row>
    <row r="496" spans="1:26" ht="15.75" customHeight="1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</row>
    <row r="497" spans="1:26" ht="15.75" customHeight="1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</row>
    <row r="498" spans="1:26" ht="15.75" customHeight="1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</row>
    <row r="499" spans="1:26" ht="15.75" customHeight="1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</row>
    <row r="500" spans="1:26" ht="15.75" customHeight="1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</row>
    <row r="501" spans="1:26" ht="15.75" customHeight="1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</row>
    <row r="502" spans="1:26" ht="15.75" customHeight="1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</row>
    <row r="503" spans="1:26" ht="15.75" customHeight="1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</row>
    <row r="504" spans="1:26" ht="15.75" customHeight="1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</row>
    <row r="505" spans="1:26" ht="15.75" customHeight="1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</row>
    <row r="506" spans="1:26" ht="15.75" customHeight="1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</row>
    <row r="507" spans="1:26" ht="15.75" customHeight="1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</row>
    <row r="508" spans="1:26" ht="15.75" customHeight="1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</row>
    <row r="509" spans="1:26" ht="15.75" customHeight="1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</row>
    <row r="510" spans="1:26" ht="15.75" customHeight="1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</row>
    <row r="511" spans="1:26" ht="15.75" customHeight="1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</row>
    <row r="512" spans="1:26" ht="15.75" customHeight="1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</row>
    <row r="513" spans="1:26" ht="15.75" customHeight="1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</row>
    <row r="514" spans="1:26" ht="15.75" customHeight="1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</row>
    <row r="515" spans="1:26" ht="15.75" customHeight="1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</row>
    <row r="516" spans="1:26" ht="15.75" customHeight="1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</row>
    <row r="517" spans="1:26" ht="15.75" customHeight="1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</row>
    <row r="518" spans="1:26" ht="15.75" customHeight="1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</row>
    <row r="519" spans="1:26" ht="15.75" customHeight="1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</row>
    <row r="520" spans="1:26" ht="15.75" customHeight="1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</row>
    <row r="521" spans="1:26" ht="15.75" customHeight="1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</row>
    <row r="522" spans="1:26" ht="15.75" customHeight="1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</row>
    <row r="523" spans="1:26" ht="15.75" customHeight="1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</row>
    <row r="524" spans="1:26" ht="15.75" customHeight="1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</row>
    <row r="525" spans="1:26" ht="15.75" customHeight="1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</row>
    <row r="526" spans="1:26" ht="15.75" customHeight="1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</row>
    <row r="527" spans="1:26" ht="15.75" customHeight="1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</row>
    <row r="528" spans="1:26" ht="15.75" customHeight="1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</row>
    <row r="529" spans="1:26" ht="15.75" customHeight="1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</row>
    <row r="530" spans="1:26" ht="15.75" customHeight="1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</row>
    <row r="531" spans="1:26" ht="15.75" customHeight="1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</row>
    <row r="532" spans="1:26" ht="15.75" customHeight="1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</row>
    <row r="533" spans="1:26" ht="15.75" customHeight="1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</row>
    <row r="534" spans="1:26" ht="15.75" customHeight="1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</row>
    <row r="535" spans="1:26" ht="15.75" customHeight="1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</row>
    <row r="536" spans="1:26" ht="15.75" customHeight="1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</row>
    <row r="537" spans="1:26" ht="15.75" customHeight="1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</row>
    <row r="538" spans="1:26" ht="15.75" customHeight="1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</row>
    <row r="539" spans="1:26" ht="15.75" customHeight="1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</row>
    <row r="540" spans="1:26" ht="15.75" customHeight="1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</row>
    <row r="541" spans="1:26" ht="15.75" customHeight="1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</row>
    <row r="542" spans="1:26" ht="15.75" customHeight="1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</row>
    <row r="543" spans="1:26" ht="15.75" customHeight="1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</row>
    <row r="544" spans="1:26" ht="15.75" customHeight="1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</row>
    <row r="545" spans="1:26" ht="15.75" customHeight="1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</row>
    <row r="546" spans="1:26" ht="15.75" customHeight="1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</row>
    <row r="547" spans="1:26" ht="15.75" customHeight="1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</row>
    <row r="548" spans="1:26" ht="15.75" customHeight="1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</row>
    <row r="549" spans="1:26" ht="15.75" customHeight="1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</row>
    <row r="550" spans="1:26" ht="15.75" customHeight="1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</row>
    <row r="551" spans="1:26" ht="15.75" customHeight="1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</row>
    <row r="552" spans="1:26" ht="15.75" customHeight="1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</row>
    <row r="553" spans="1:26" ht="15.75" customHeight="1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</row>
    <row r="554" spans="1:26" ht="15.75" customHeight="1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</row>
    <row r="555" spans="1:26" ht="15.75" customHeight="1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</row>
    <row r="556" spans="1:26" ht="15.75" customHeight="1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</row>
    <row r="557" spans="1:26" ht="15.75" customHeight="1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</row>
    <row r="558" spans="1:26" ht="15.75" customHeight="1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</row>
    <row r="559" spans="1:26" ht="15.75" customHeight="1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</row>
    <row r="560" spans="1:26" ht="15.75" customHeight="1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</row>
    <row r="561" spans="1:26" ht="15.75" customHeight="1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</row>
    <row r="562" spans="1:26" ht="15.75" customHeight="1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</row>
    <row r="563" spans="1:26" ht="15.75" customHeight="1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</row>
    <row r="564" spans="1:26" ht="15.75" customHeight="1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</row>
    <row r="565" spans="1:26" ht="15.75" customHeight="1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</row>
    <row r="566" spans="1:26" ht="15.75" customHeight="1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</row>
    <row r="567" spans="1:26" ht="15.75" customHeight="1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</row>
    <row r="568" spans="1:26" ht="15.75" customHeight="1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</row>
    <row r="569" spans="1:26" ht="15.75" customHeight="1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</row>
    <row r="570" spans="1:26" ht="15.75" customHeight="1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</row>
    <row r="571" spans="1:26" ht="15.75" customHeight="1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</row>
    <row r="572" spans="1:26" ht="15.75" customHeight="1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</row>
    <row r="573" spans="1:26" ht="15.75" customHeight="1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</row>
    <row r="574" spans="1:26" ht="15.75" customHeight="1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</row>
    <row r="575" spans="1:26" ht="15.75" customHeight="1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</row>
    <row r="576" spans="1:26" ht="15.75" customHeight="1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</row>
    <row r="577" spans="1:26" ht="15.75" customHeight="1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</row>
    <row r="578" spans="1:26" ht="15.75" customHeight="1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</row>
    <row r="579" spans="1:26" ht="15.75" customHeight="1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</row>
    <row r="580" spans="1:26" ht="15.75" customHeight="1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</row>
    <row r="581" spans="1:26" ht="15.75" customHeight="1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</row>
    <row r="582" spans="1:26" ht="15.75" customHeight="1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</row>
    <row r="583" spans="1:26" ht="15.75" customHeight="1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</row>
    <row r="584" spans="1:26" ht="15.75" customHeight="1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</row>
    <row r="585" spans="1:26" ht="15.75" customHeight="1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</row>
    <row r="586" spans="1:26" ht="15.75" customHeight="1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</row>
    <row r="587" spans="1:26" ht="15.75" customHeight="1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</row>
    <row r="588" spans="1:26" ht="15.75" customHeight="1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</row>
    <row r="589" spans="1:26" ht="15.75" customHeight="1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</row>
    <row r="590" spans="1:26" ht="15.75" customHeight="1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</row>
    <row r="591" spans="1:26" ht="15.75" customHeight="1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</row>
    <row r="592" spans="1:26" ht="15.75" customHeight="1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</row>
    <row r="593" spans="1:26" ht="15.75" customHeight="1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</row>
    <row r="594" spans="1:26" ht="15.75" customHeight="1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</row>
    <row r="595" spans="1:26" ht="15.75" customHeight="1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</row>
    <row r="596" spans="1:26" ht="15.75" customHeight="1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</row>
    <row r="597" spans="1:26" ht="15.75" customHeight="1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</row>
    <row r="598" spans="1:26" ht="15.75" customHeight="1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</row>
    <row r="599" spans="1:26" ht="15.75" customHeight="1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</row>
    <row r="600" spans="1:26" ht="15.75" customHeight="1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</row>
    <row r="601" spans="1:26" ht="15.75" customHeight="1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</row>
    <row r="602" spans="1:26" ht="15.75" customHeight="1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</row>
    <row r="603" spans="1:26" ht="15.75" customHeight="1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</row>
    <row r="604" spans="1:26" ht="15.75" customHeight="1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</row>
    <row r="605" spans="1:26" ht="15.75" customHeight="1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</row>
    <row r="606" spans="1:26" ht="15.75" customHeight="1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</row>
    <row r="607" spans="1:26" ht="15.75" customHeight="1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</row>
    <row r="608" spans="1:26" ht="15.75" customHeight="1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</row>
    <row r="609" spans="1:26" ht="15.75" customHeight="1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</row>
    <row r="610" spans="1:26" ht="15.75" customHeight="1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</row>
    <row r="611" spans="1:26" ht="15.75" customHeight="1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</row>
    <row r="612" spans="1:26" ht="15.75" customHeight="1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</row>
    <row r="613" spans="1:26" ht="15.75" customHeight="1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</row>
    <row r="614" spans="1:26" ht="15.75" customHeight="1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</row>
    <row r="615" spans="1:26" ht="15.75" customHeight="1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</row>
    <row r="616" spans="1:26" ht="15.75" customHeight="1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</row>
    <row r="617" spans="1:26" ht="15.75" customHeight="1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</row>
    <row r="618" spans="1:26" ht="15.75" customHeight="1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</row>
    <row r="619" spans="1:26" ht="15.75" customHeight="1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</row>
    <row r="620" spans="1:26" ht="15.75" customHeight="1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</row>
    <row r="621" spans="1:26" ht="15.75" customHeight="1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</row>
    <row r="622" spans="1:26" ht="15.75" customHeight="1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</row>
    <row r="623" spans="1:26" ht="15.75" customHeight="1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</row>
    <row r="624" spans="1:26" ht="15.75" customHeight="1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</row>
    <row r="625" spans="1:26" ht="15.75" customHeight="1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</row>
    <row r="626" spans="1:26" ht="15.75" customHeight="1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</row>
    <row r="627" spans="1:26" ht="15.75" customHeight="1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</row>
    <row r="628" spans="1:26" ht="15.75" customHeight="1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</row>
    <row r="629" spans="1:26" ht="15.75" customHeight="1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</row>
    <row r="630" spans="1:26" ht="15.75" customHeight="1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</row>
    <row r="631" spans="1:26" ht="15.75" customHeight="1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</row>
    <row r="632" spans="1:26" ht="15.75" customHeight="1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</row>
    <row r="633" spans="1:26" ht="15.75" customHeight="1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</row>
    <row r="634" spans="1:26" ht="15.75" customHeight="1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</row>
    <row r="635" spans="1:26" ht="15.75" customHeight="1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</row>
    <row r="636" spans="1:26" ht="15.75" customHeight="1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</row>
    <row r="637" spans="1:26" ht="15.75" customHeight="1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</row>
    <row r="638" spans="1:26" ht="15.75" customHeight="1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</row>
    <row r="639" spans="1:26" ht="15.75" customHeight="1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</row>
    <row r="640" spans="1:26" ht="15.75" customHeight="1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</row>
    <row r="641" spans="1:26" ht="15.75" customHeight="1" x14ac:dyDescent="0.25">
      <c r="A641" s="46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</row>
    <row r="642" spans="1:26" ht="15.75" customHeight="1" x14ac:dyDescent="0.25">
      <c r="A642" s="46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</row>
    <row r="643" spans="1:26" ht="15.75" customHeight="1" x14ac:dyDescent="0.25">
      <c r="A643" s="46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</row>
    <row r="644" spans="1:26" ht="15.75" customHeight="1" x14ac:dyDescent="0.25">
      <c r="A644" s="46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</row>
    <row r="645" spans="1:26" ht="15.75" customHeight="1" x14ac:dyDescent="0.25">
      <c r="A645" s="46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</row>
    <row r="646" spans="1:26" ht="15.75" customHeight="1" x14ac:dyDescent="0.25">
      <c r="A646" s="46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</row>
    <row r="647" spans="1:26" ht="15.75" customHeight="1" x14ac:dyDescent="0.25">
      <c r="A647" s="46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</row>
    <row r="648" spans="1:26" ht="15.75" customHeight="1" x14ac:dyDescent="0.25">
      <c r="A648" s="46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</row>
    <row r="649" spans="1:26" ht="15.75" customHeight="1" x14ac:dyDescent="0.25">
      <c r="A649" s="46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</row>
    <row r="650" spans="1:26" ht="15.75" customHeight="1" x14ac:dyDescent="0.25">
      <c r="A650" s="46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</row>
    <row r="651" spans="1:26" ht="15.75" customHeight="1" x14ac:dyDescent="0.25">
      <c r="A651" s="46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</row>
    <row r="652" spans="1:26" ht="15.75" customHeight="1" x14ac:dyDescent="0.25">
      <c r="A652" s="46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</row>
    <row r="653" spans="1:26" ht="15.75" customHeight="1" x14ac:dyDescent="0.25">
      <c r="A653" s="46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</row>
    <row r="654" spans="1:26" ht="15.75" customHeight="1" x14ac:dyDescent="0.25">
      <c r="A654" s="46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</row>
    <row r="655" spans="1:26" ht="15.75" customHeight="1" x14ac:dyDescent="0.25">
      <c r="A655" s="46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</row>
    <row r="656" spans="1:26" ht="15.75" customHeight="1" x14ac:dyDescent="0.25">
      <c r="A656" s="46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</row>
    <row r="657" spans="1:26" ht="15.75" customHeight="1" x14ac:dyDescent="0.25">
      <c r="A657" s="46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</row>
    <row r="658" spans="1:26" ht="15.75" customHeight="1" x14ac:dyDescent="0.25">
      <c r="A658" s="46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</row>
    <row r="659" spans="1:26" ht="15.75" customHeight="1" x14ac:dyDescent="0.25">
      <c r="A659" s="46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</row>
    <row r="660" spans="1:26" ht="15.75" customHeight="1" x14ac:dyDescent="0.25">
      <c r="A660" s="46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</row>
    <row r="661" spans="1:26" ht="15.75" customHeight="1" x14ac:dyDescent="0.25">
      <c r="A661" s="46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</row>
    <row r="662" spans="1:26" ht="15.75" customHeight="1" x14ac:dyDescent="0.25">
      <c r="A662" s="46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</row>
    <row r="663" spans="1:26" ht="15.75" customHeight="1" x14ac:dyDescent="0.25">
      <c r="A663" s="46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</row>
    <row r="664" spans="1:26" ht="15.75" customHeight="1" x14ac:dyDescent="0.25">
      <c r="A664" s="46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</row>
    <row r="665" spans="1:26" ht="15.75" customHeight="1" x14ac:dyDescent="0.25">
      <c r="A665" s="46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</row>
    <row r="666" spans="1:26" ht="15.75" customHeight="1" x14ac:dyDescent="0.25">
      <c r="A666" s="46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</row>
    <row r="667" spans="1:26" ht="15.75" customHeight="1" x14ac:dyDescent="0.25">
      <c r="A667" s="46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</row>
    <row r="668" spans="1:26" ht="15.75" customHeight="1" x14ac:dyDescent="0.25">
      <c r="A668" s="46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</row>
    <row r="669" spans="1:26" ht="15.75" customHeight="1" x14ac:dyDescent="0.25">
      <c r="A669" s="46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</row>
    <row r="670" spans="1:26" ht="15.75" customHeight="1" x14ac:dyDescent="0.25">
      <c r="A670" s="46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</row>
    <row r="671" spans="1:26" ht="15.75" customHeight="1" x14ac:dyDescent="0.25">
      <c r="A671" s="46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</row>
    <row r="672" spans="1:26" ht="15.75" customHeight="1" x14ac:dyDescent="0.25">
      <c r="A672" s="46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</row>
    <row r="673" spans="1:26" ht="15.75" customHeight="1" x14ac:dyDescent="0.25">
      <c r="A673" s="46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</row>
    <row r="674" spans="1:26" ht="15.75" customHeight="1" x14ac:dyDescent="0.25">
      <c r="A674" s="46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</row>
    <row r="675" spans="1:26" ht="15.75" customHeight="1" x14ac:dyDescent="0.25">
      <c r="A675" s="46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</row>
    <row r="676" spans="1:26" ht="15.75" customHeight="1" x14ac:dyDescent="0.25">
      <c r="A676" s="46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</row>
    <row r="677" spans="1:26" ht="15.75" customHeight="1" x14ac:dyDescent="0.25">
      <c r="A677" s="46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</row>
    <row r="678" spans="1:26" ht="15.75" customHeight="1" x14ac:dyDescent="0.25">
      <c r="A678" s="46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</row>
    <row r="679" spans="1:26" ht="15.75" customHeight="1" x14ac:dyDescent="0.25">
      <c r="A679" s="46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</row>
    <row r="680" spans="1:26" ht="15.75" customHeight="1" x14ac:dyDescent="0.25">
      <c r="A680" s="46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</row>
    <row r="681" spans="1:26" ht="15.75" customHeight="1" x14ac:dyDescent="0.25">
      <c r="A681" s="46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</row>
    <row r="682" spans="1:26" ht="15.75" customHeight="1" x14ac:dyDescent="0.25">
      <c r="A682" s="46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</row>
    <row r="683" spans="1:26" ht="15.75" customHeight="1" x14ac:dyDescent="0.25">
      <c r="A683" s="46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</row>
    <row r="684" spans="1:26" ht="15.75" customHeight="1" x14ac:dyDescent="0.25">
      <c r="A684" s="46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</row>
    <row r="685" spans="1:26" ht="15.75" customHeight="1" x14ac:dyDescent="0.25">
      <c r="A685" s="46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</row>
    <row r="686" spans="1:26" ht="15.75" customHeight="1" x14ac:dyDescent="0.25">
      <c r="A686" s="46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</row>
    <row r="687" spans="1:26" ht="15.75" customHeight="1" x14ac:dyDescent="0.25">
      <c r="A687" s="46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</row>
    <row r="688" spans="1:26" ht="15.75" customHeight="1" x14ac:dyDescent="0.25">
      <c r="A688" s="46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</row>
    <row r="689" spans="1:26" ht="15.75" customHeight="1" x14ac:dyDescent="0.25">
      <c r="A689" s="46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</row>
    <row r="690" spans="1:26" ht="15.75" customHeight="1" x14ac:dyDescent="0.25">
      <c r="A690" s="46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</row>
    <row r="691" spans="1:26" ht="15.75" customHeight="1" x14ac:dyDescent="0.25">
      <c r="A691" s="46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</row>
    <row r="692" spans="1:26" ht="15.75" customHeight="1" x14ac:dyDescent="0.25">
      <c r="A692" s="46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</row>
    <row r="693" spans="1:26" ht="15.75" customHeight="1" x14ac:dyDescent="0.25">
      <c r="A693" s="46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</row>
    <row r="694" spans="1:26" ht="15.75" customHeight="1" x14ac:dyDescent="0.25">
      <c r="A694" s="46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</row>
    <row r="695" spans="1:26" ht="15.75" customHeight="1" x14ac:dyDescent="0.25">
      <c r="A695" s="46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</row>
    <row r="696" spans="1:26" ht="15.75" customHeight="1" x14ac:dyDescent="0.25">
      <c r="A696" s="46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</row>
    <row r="697" spans="1:26" ht="15.75" customHeight="1" x14ac:dyDescent="0.25">
      <c r="A697" s="46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</row>
    <row r="698" spans="1:26" ht="15.75" customHeight="1" x14ac:dyDescent="0.25">
      <c r="A698" s="46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</row>
    <row r="699" spans="1:26" ht="15.75" customHeight="1" x14ac:dyDescent="0.25">
      <c r="A699" s="46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</row>
    <row r="700" spans="1:26" ht="15.75" customHeight="1" x14ac:dyDescent="0.25">
      <c r="A700" s="46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</row>
    <row r="701" spans="1:26" ht="15.75" customHeight="1" x14ac:dyDescent="0.25">
      <c r="A701" s="46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</row>
    <row r="702" spans="1:26" ht="15.75" customHeight="1" x14ac:dyDescent="0.25">
      <c r="A702" s="46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</row>
    <row r="703" spans="1:26" ht="15.75" customHeight="1" x14ac:dyDescent="0.25">
      <c r="A703" s="46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</row>
    <row r="704" spans="1:26" ht="15.75" customHeight="1" x14ac:dyDescent="0.25">
      <c r="A704" s="46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</row>
    <row r="705" spans="1:26" ht="15.75" customHeight="1" x14ac:dyDescent="0.25">
      <c r="A705" s="46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</row>
    <row r="706" spans="1:26" ht="15.75" customHeight="1" x14ac:dyDescent="0.25">
      <c r="A706" s="46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</row>
    <row r="707" spans="1:26" ht="15.75" customHeight="1" x14ac:dyDescent="0.25">
      <c r="A707" s="46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</row>
    <row r="708" spans="1:26" ht="15.75" customHeight="1" x14ac:dyDescent="0.25">
      <c r="A708" s="46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</row>
    <row r="709" spans="1:26" ht="15.75" customHeight="1" x14ac:dyDescent="0.25">
      <c r="A709" s="46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</row>
    <row r="710" spans="1:26" ht="15.75" customHeight="1" x14ac:dyDescent="0.25">
      <c r="A710" s="46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</row>
    <row r="711" spans="1:26" ht="15.75" customHeight="1" x14ac:dyDescent="0.25">
      <c r="A711" s="46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</row>
    <row r="712" spans="1:26" ht="15.75" customHeight="1" x14ac:dyDescent="0.25">
      <c r="A712" s="46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</row>
    <row r="713" spans="1:26" ht="15.75" customHeight="1" x14ac:dyDescent="0.25">
      <c r="A713" s="46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</row>
    <row r="714" spans="1:26" ht="15.75" customHeight="1" x14ac:dyDescent="0.25">
      <c r="A714" s="46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</row>
    <row r="715" spans="1:26" ht="15.75" customHeight="1" x14ac:dyDescent="0.25">
      <c r="A715" s="46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</row>
    <row r="716" spans="1:26" ht="15.75" customHeight="1" x14ac:dyDescent="0.25">
      <c r="A716" s="46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</row>
    <row r="717" spans="1:26" ht="15.75" customHeight="1" x14ac:dyDescent="0.25">
      <c r="A717" s="46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</row>
    <row r="718" spans="1:26" ht="15.75" customHeight="1" x14ac:dyDescent="0.25">
      <c r="A718" s="46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</row>
    <row r="719" spans="1:26" ht="15.75" customHeight="1" x14ac:dyDescent="0.25">
      <c r="A719" s="46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</row>
    <row r="720" spans="1:26" ht="15.75" customHeight="1" x14ac:dyDescent="0.25">
      <c r="A720" s="46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</row>
    <row r="721" spans="1:26" ht="15.75" customHeight="1" x14ac:dyDescent="0.25">
      <c r="A721" s="46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</row>
    <row r="722" spans="1:26" ht="15.75" customHeight="1" x14ac:dyDescent="0.25">
      <c r="A722" s="46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</row>
    <row r="723" spans="1:26" ht="15.75" customHeight="1" x14ac:dyDescent="0.25">
      <c r="A723" s="46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</row>
    <row r="724" spans="1:26" ht="15.75" customHeight="1" x14ac:dyDescent="0.25">
      <c r="A724" s="46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</row>
    <row r="725" spans="1:26" ht="15.75" customHeight="1" x14ac:dyDescent="0.25">
      <c r="A725" s="46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</row>
    <row r="726" spans="1:26" ht="15.75" customHeight="1" x14ac:dyDescent="0.25">
      <c r="A726" s="46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</row>
    <row r="727" spans="1:26" ht="15.75" customHeight="1" x14ac:dyDescent="0.25">
      <c r="A727" s="46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</row>
    <row r="728" spans="1:26" ht="15.75" customHeight="1" x14ac:dyDescent="0.25">
      <c r="A728" s="46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</row>
    <row r="729" spans="1:26" ht="15.75" customHeight="1" x14ac:dyDescent="0.25">
      <c r="A729" s="46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</row>
    <row r="730" spans="1:26" ht="15.75" customHeight="1" x14ac:dyDescent="0.25">
      <c r="A730" s="46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</row>
    <row r="731" spans="1:26" ht="15.75" customHeight="1" x14ac:dyDescent="0.25">
      <c r="A731" s="46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</row>
    <row r="732" spans="1:26" ht="15.75" customHeight="1" x14ac:dyDescent="0.25">
      <c r="A732" s="46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</row>
    <row r="733" spans="1:26" ht="15.75" customHeight="1" x14ac:dyDescent="0.25">
      <c r="A733" s="46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</row>
    <row r="734" spans="1:26" ht="15.75" customHeight="1" x14ac:dyDescent="0.25">
      <c r="A734" s="46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</row>
    <row r="735" spans="1:26" ht="15.75" customHeight="1" x14ac:dyDescent="0.25">
      <c r="A735" s="46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</row>
    <row r="736" spans="1:26" ht="15.75" customHeight="1" x14ac:dyDescent="0.25">
      <c r="A736" s="46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</row>
    <row r="737" spans="1:26" ht="15.75" customHeight="1" x14ac:dyDescent="0.25">
      <c r="A737" s="46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</row>
    <row r="738" spans="1:26" ht="15.75" customHeight="1" x14ac:dyDescent="0.25">
      <c r="A738" s="46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</row>
    <row r="739" spans="1:26" ht="15.75" customHeight="1" x14ac:dyDescent="0.25">
      <c r="A739" s="46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</row>
    <row r="740" spans="1:26" ht="15.75" customHeight="1" x14ac:dyDescent="0.25">
      <c r="A740" s="46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</row>
    <row r="741" spans="1:26" ht="15.75" customHeight="1" x14ac:dyDescent="0.25">
      <c r="A741" s="46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</row>
    <row r="742" spans="1:26" ht="15.75" customHeight="1" x14ac:dyDescent="0.25">
      <c r="A742" s="46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</row>
    <row r="743" spans="1:26" ht="15.75" customHeight="1" x14ac:dyDescent="0.25">
      <c r="A743" s="46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</row>
    <row r="744" spans="1:26" ht="15.75" customHeight="1" x14ac:dyDescent="0.25">
      <c r="A744" s="46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</row>
    <row r="745" spans="1:26" ht="15.75" customHeight="1" x14ac:dyDescent="0.25">
      <c r="A745" s="46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</row>
    <row r="746" spans="1:26" ht="15.75" customHeight="1" x14ac:dyDescent="0.25">
      <c r="A746" s="46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</row>
    <row r="747" spans="1:26" ht="15.75" customHeight="1" x14ac:dyDescent="0.25">
      <c r="A747" s="46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</row>
    <row r="748" spans="1:26" ht="15.75" customHeight="1" x14ac:dyDescent="0.25">
      <c r="A748" s="46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</row>
    <row r="749" spans="1:26" ht="15.75" customHeight="1" x14ac:dyDescent="0.25">
      <c r="A749" s="46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</row>
    <row r="750" spans="1:26" ht="15.75" customHeight="1" x14ac:dyDescent="0.25">
      <c r="A750" s="46"/>
      <c r="B750" s="46"/>
      <c r="C750" s="46"/>
      <c r="D750" s="46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</row>
    <row r="751" spans="1:26" ht="15.75" customHeight="1" x14ac:dyDescent="0.25">
      <c r="A751" s="46"/>
      <c r="B751" s="46"/>
      <c r="C751" s="46"/>
      <c r="D751" s="46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  <c r="Z751" s="46"/>
    </row>
    <row r="752" spans="1:26" ht="15.75" customHeight="1" x14ac:dyDescent="0.25">
      <c r="A752" s="46"/>
      <c r="B752" s="46"/>
      <c r="C752" s="46"/>
      <c r="D752" s="46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  <c r="Z752" s="46"/>
    </row>
    <row r="753" spans="1:26" ht="15.75" customHeight="1" x14ac:dyDescent="0.25">
      <c r="A753" s="46"/>
      <c r="B753" s="46"/>
      <c r="C753" s="46"/>
      <c r="D753" s="46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46"/>
    </row>
    <row r="754" spans="1:26" ht="15.75" customHeight="1" x14ac:dyDescent="0.25">
      <c r="A754" s="46"/>
      <c r="B754" s="46"/>
      <c r="C754" s="46"/>
      <c r="D754" s="46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  <c r="Z754" s="46"/>
    </row>
    <row r="755" spans="1:26" ht="15.75" customHeight="1" x14ac:dyDescent="0.25">
      <c r="A755" s="46"/>
      <c r="B755" s="46"/>
      <c r="C755" s="46"/>
      <c r="D755" s="46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  <c r="Z755" s="46"/>
    </row>
    <row r="756" spans="1:26" ht="15.75" customHeight="1" x14ac:dyDescent="0.25">
      <c r="A756" s="46"/>
      <c r="B756" s="46"/>
      <c r="C756" s="46"/>
      <c r="D756" s="46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  <c r="Z756" s="46"/>
    </row>
    <row r="757" spans="1:26" ht="15.75" customHeight="1" x14ac:dyDescent="0.25">
      <c r="A757" s="46"/>
      <c r="B757" s="46"/>
      <c r="C757" s="46"/>
      <c r="D757" s="46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  <c r="Z757" s="46"/>
    </row>
    <row r="758" spans="1:26" ht="15.75" customHeight="1" x14ac:dyDescent="0.25">
      <c r="A758" s="46"/>
      <c r="B758" s="46"/>
      <c r="C758" s="46"/>
      <c r="D758" s="46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  <c r="Z758" s="46"/>
    </row>
    <row r="759" spans="1:26" ht="15.75" customHeight="1" x14ac:dyDescent="0.25">
      <c r="A759" s="46"/>
      <c r="B759" s="46"/>
      <c r="C759" s="46"/>
      <c r="D759" s="46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46"/>
      <c r="Z759" s="46"/>
    </row>
    <row r="760" spans="1:26" ht="15.75" customHeight="1" x14ac:dyDescent="0.25">
      <c r="A760" s="46"/>
      <c r="B760" s="46"/>
      <c r="C760" s="46"/>
      <c r="D760" s="46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46"/>
    </row>
    <row r="761" spans="1:26" ht="15.75" customHeight="1" x14ac:dyDescent="0.25">
      <c r="A761" s="46"/>
      <c r="B761" s="46"/>
      <c r="C761" s="46"/>
      <c r="D761" s="46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  <c r="Z761" s="46"/>
    </row>
    <row r="762" spans="1:26" ht="15.75" customHeight="1" x14ac:dyDescent="0.25">
      <c r="A762" s="46"/>
      <c r="B762" s="46"/>
      <c r="C762" s="46"/>
      <c r="D762" s="46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  <c r="Y762" s="46"/>
      <c r="Z762" s="46"/>
    </row>
    <row r="763" spans="1:26" ht="15.75" customHeight="1" x14ac:dyDescent="0.25">
      <c r="A763" s="46"/>
      <c r="B763" s="46"/>
      <c r="C763" s="46"/>
      <c r="D763" s="46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  <c r="Y763" s="46"/>
      <c r="Z763" s="46"/>
    </row>
    <row r="764" spans="1:26" ht="15.75" customHeight="1" x14ac:dyDescent="0.25">
      <c r="A764" s="46"/>
      <c r="B764" s="46"/>
      <c r="C764" s="46"/>
      <c r="D764" s="46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  <c r="Z764" s="46"/>
    </row>
    <row r="765" spans="1:26" ht="15.75" customHeight="1" x14ac:dyDescent="0.25">
      <c r="A765" s="46"/>
      <c r="B765" s="46"/>
      <c r="C765" s="46"/>
      <c r="D765" s="46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46"/>
      <c r="Z765" s="46"/>
    </row>
    <row r="766" spans="1:26" ht="15.75" customHeight="1" x14ac:dyDescent="0.25">
      <c r="A766" s="46"/>
      <c r="B766" s="46"/>
      <c r="C766" s="46"/>
      <c r="D766" s="46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  <c r="Y766" s="46"/>
      <c r="Z766" s="46"/>
    </row>
    <row r="767" spans="1:26" ht="15.75" customHeight="1" x14ac:dyDescent="0.25">
      <c r="A767" s="46"/>
      <c r="B767" s="46"/>
      <c r="C767" s="46"/>
      <c r="D767" s="46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46"/>
      <c r="Z767" s="46"/>
    </row>
    <row r="768" spans="1:26" ht="15.75" customHeight="1" x14ac:dyDescent="0.25">
      <c r="A768" s="46"/>
      <c r="B768" s="46"/>
      <c r="C768" s="46"/>
      <c r="D768" s="46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  <c r="Y768" s="46"/>
      <c r="Z768" s="46"/>
    </row>
    <row r="769" spans="1:26" ht="15.75" customHeight="1" x14ac:dyDescent="0.25">
      <c r="A769" s="46"/>
      <c r="B769" s="46"/>
      <c r="C769" s="46"/>
      <c r="D769" s="46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  <c r="Z769" s="46"/>
    </row>
    <row r="770" spans="1:26" ht="15.75" customHeight="1" x14ac:dyDescent="0.25">
      <c r="A770" s="46"/>
      <c r="B770" s="46"/>
      <c r="C770" s="46"/>
      <c r="D770" s="46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  <c r="Y770" s="46"/>
      <c r="Z770" s="46"/>
    </row>
    <row r="771" spans="1:26" ht="15.75" customHeight="1" x14ac:dyDescent="0.25">
      <c r="A771" s="46"/>
      <c r="B771" s="46"/>
      <c r="C771" s="46"/>
      <c r="D771" s="46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  <c r="Y771" s="46"/>
      <c r="Z771" s="46"/>
    </row>
    <row r="772" spans="1:26" ht="15.75" customHeight="1" x14ac:dyDescent="0.25">
      <c r="A772" s="46"/>
      <c r="B772" s="46"/>
      <c r="C772" s="46"/>
      <c r="D772" s="46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  <c r="Y772" s="46"/>
      <c r="Z772" s="46"/>
    </row>
    <row r="773" spans="1:26" ht="15.75" customHeight="1" x14ac:dyDescent="0.25">
      <c r="A773" s="46"/>
      <c r="B773" s="46"/>
      <c r="C773" s="46"/>
      <c r="D773" s="46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  <c r="Z773" s="46"/>
    </row>
    <row r="774" spans="1:26" ht="15.75" customHeight="1" x14ac:dyDescent="0.25">
      <c r="A774" s="46"/>
      <c r="B774" s="46"/>
      <c r="C774" s="46"/>
      <c r="D774" s="46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  <c r="Z774" s="46"/>
    </row>
    <row r="775" spans="1:26" ht="15.75" customHeight="1" x14ac:dyDescent="0.25">
      <c r="A775" s="46"/>
      <c r="B775" s="46"/>
      <c r="C775" s="46"/>
      <c r="D775" s="46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  <c r="Z775" s="46"/>
    </row>
    <row r="776" spans="1:26" ht="15.75" customHeight="1" x14ac:dyDescent="0.25">
      <c r="A776" s="46"/>
      <c r="B776" s="46"/>
      <c r="C776" s="46"/>
      <c r="D776" s="46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46"/>
    </row>
    <row r="777" spans="1:26" ht="15.75" customHeight="1" x14ac:dyDescent="0.25">
      <c r="A777" s="46"/>
      <c r="B777" s="46"/>
      <c r="C777" s="46"/>
      <c r="D777" s="46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  <c r="Z777" s="46"/>
    </row>
    <row r="778" spans="1:26" ht="15.75" customHeight="1" x14ac:dyDescent="0.25">
      <c r="A778" s="46"/>
      <c r="B778" s="46"/>
      <c r="C778" s="46"/>
      <c r="D778" s="46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/>
    </row>
    <row r="779" spans="1:26" ht="15.75" customHeight="1" x14ac:dyDescent="0.25">
      <c r="A779" s="46"/>
      <c r="B779" s="46"/>
      <c r="C779" s="46"/>
      <c r="D779" s="46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  <c r="Z779" s="46"/>
    </row>
    <row r="780" spans="1:26" ht="15.75" customHeight="1" x14ac:dyDescent="0.25">
      <c r="A780" s="46"/>
      <c r="B780" s="46"/>
      <c r="C780" s="46"/>
      <c r="D780" s="46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  <c r="Z780" s="46"/>
    </row>
    <row r="781" spans="1:26" ht="15.75" customHeight="1" x14ac:dyDescent="0.25">
      <c r="A781" s="46"/>
      <c r="B781" s="46"/>
      <c r="C781" s="46"/>
      <c r="D781" s="46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46"/>
    </row>
    <row r="782" spans="1:26" ht="15.75" customHeight="1" x14ac:dyDescent="0.25">
      <c r="A782" s="46"/>
      <c r="B782" s="46"/>
      <c r="C782" s="46"/>
      <c r="D782" s="46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46"/>
    </row>
    <row r="783" spans="1:26" ht="15.75" customHeight="1" x14ac:dyDescent="0.25">
      <c r="A783" s="46"/>
      <c r="B783" s="46"/>
      <c r="C783" s="46"/>
      <c r="D783" s="46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  <c r="Z783" s="46"/>
    </row>
    <row r="784" spans="1:26" ht="15.75" customHeight="1" x14ac:dyDescent="0.25">
      <c r="A784" s="46"/>
      <c r="B784" s="46"/>
      <c r="C784" s="46"/>
      <c r="D784" s="46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  <c r="Z784" s="46"/>
    </row>
    <row r="785" spans="1:26" ht="15.75" customHeight="1" x14ac:dyDescent="0.25">
      <c r="A785" s="46"/>
      <c r="B785" s="46"/>
      <c r="C785" s="46"/>
      <c r="D785" s="46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  <c r="Z785" s="46"/>
    </row>
    <row r="786" spans="1:26" ht="15.75" customHeight="1" x14ac:dyDescent="0.25">
      <c r="A786" s="46"/>
      <c r="B786" s="46"/>
      <c r="C786" s="46"/>
      <c r="D786" s="46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  <c r="Y786" s="46"/>
      <c r="Z786" s="46"/>
    </row>
    <row r="787" spans="1:26" ht="15.75" customHeight="1" x14ac:dyDescent="0.25">
      <c r="A787" s="46"/>
      <c r="B787" s="46"/>
      <c r="C787" s="46"/>
      <c r="D787" s="46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  <c r="Y787" s="46"/>
      <c r="Z787" s="46"/>
    </row>
    <row r="788" spans="1:26" ht="15.75" customHeight="1" x14ac:dyDescent="0.25">
      <c r="A788" s="46"/>
      <c r="B788" s="46"/>
      <c r="C788" s="46"/>
      <c r="D788" s="46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  <c r="Y788" s="46"/>
      <c r="Z788" s="46"/>
    </row>
    <row r="789" spans="1:26" ht="15.75" customHeight="1" x14ac:dyDescent="0.25">
      <c r="A789" s="46"/>
      <c r="B789" s="46"/>
      <c r="C789" s="46"/>
      <c r="D789" s="46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  <c r="Y789" s="46"/>
      <c r="Z789" s="46"/>
    </row>
    <row r="790" spans="1:26" ht="15.75" customHeight="1" x14ac:dyDescent="0.25">
      <c r="A790" s="46"/>
      <c r="B790" s="46"/>
      <c r="C790" s="46"/>
      <c r="D790" s="46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/>
      <c r="Z790" s="46"/>
    </row>
    <row r="791" spans="1:26" ht="15.75" customHeight="1" x14ac:dyDescent="0.25">
      <c r="A791" s="46"/>
      <c r="B791" s="46"/>
      <c r="C791" s="46"/>
      <c r="D791" s="46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46"/>
      <c r="Z791" s="46"/>
    </row>
    <row r="792" spans="1:26" ht="15.75" customHeight="1" x14ac:dyDescent="0.25">
      <c r="A792" s="46"/>
      <c r="B792" s="46"/>
      <c r="C792" s="46"/>
      <c r="D792" s="46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  <c r="Y792" s="46"/>
      <c r="Z792" s="46"/>
    </row>
    <row r="793" spans="1:26" ht="15.75" customHeight="1" x14ac:dyDescent="0.25">
      <c r="A793" s="46"/>
      <c r="B793" s="46"/>
      <c r="C793" s="46"/>
      <c r="D793" s="46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  <c r="Z793" s="46"/>
    </row>
    <row r="794" spans="1:26" ht="15.75" customHeight="1" x14ac:dyDescent="0.25">
      <c r="A794" s="46"/>
      <c r="B794" s="46"/>
      <c r="C794" s="46"/>
      <c r="D794" s="46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  <c r="Y794" s="46"/>
      <c r="Z794" s="46"/>
    </row>
    <row r="795" spans="1:26" ht="15.75" customHeight="1" x14ac:dyDescent="0.25">
      <c r="A795" s="46"/>
      <c r="B795" s="46"/>
      <c r="C795" s="46"/>
      <c r="D795" s="46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  <c r="Y795" s="46"/>
      <c r="Z795" s="46"/>
    </row>
    <row r="796" spans="1:26" ht="15.75" customHeight="1" x14ac:dyDescent="0.25">
      <c r="A796" s="46"/>
      <c r="B796" s="46"/>
      <c r="C796" s="46"/>
      <c r="D796" s="46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  <c r="Y796" s="46"/>
      <c r="Z796" s="46"/>
    </row>
    <row r="797" spans="1:26" ht="15.75" customHeight="1" x14ac:dyDescent="0.25">
      <c r="A797" s="46"/>
      <c r="B797" s="46"/>
      <c r="C797" s="46"/>
      <c r="D797" s="46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46"/>
      <c r="Z797" s="46"/>
    </row>
    <row r="798" spans="1:26" ht="15.75" customHeight="1" x14ac:dyDescent="0.25">
      <c r="A798" s="46"/>
      <c r="B798" s="46"/>
      <c r="C798" s="46"/>
      <c r="D798" s="46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/>
      <c r="Z798" s="46"/>
    </row>
    <row r="799" spans="1:26" ht="15.75" customHeight="1" x14ac:dyDescent="0.25">
      <c r="A799" s="46"/>
      <c r="B799" s="46"/>
      <c r="C799" s="46"/>
      <c r="D799" s="46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Y799" s="46"/>
      <c r="Z799" s="46"/>
    </row>
    <row r="800" spans="1:26" ht="15.75" customHeight="1" x14ac:dyDescent="0.25">
      <c r="A800" s="46"/>
      <c r="B800" s="46"/>
      <c r="C800" s="46"/>
      <c r="D800" s="46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  <c r="Y800" s="46"/>
      <c r="Z800" s="46"/>
    </row>
    <row r="801" spans="1:26" ht="15.75" customHeight="1" x14ac:dyDescent="0.25">
      <c r="A801" s="46"/>
      <c r="B801" s="46"/>
      <c r="C801" s="46"/>
      <c r="D801" s="46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  <c r="Y801" s="46"/>
      <c r="Z801" s="46"/>
    </row>
    <row r="802" spans="1:26" ht="15.75" customHeight="1" x14ac:dyDescent="0.25">
      <c r="A802" s="46"/>
      <c r="B802" s="46"/>
      <c r="C802" s="46"/>
      <c r="D802" s="46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  <c r="Y802" s="46"/>
      <c r="Z802" s="46"/>
    </row>
    <row r="803" spans="1:26" ht="15.75" customHeight="1" x14ac:dyDescent="0.25">
      <c r="A803" s="46"/>
      <c r="B803" s="46"/>
      <c r="C803" s="46"/>
      <c r="D803" s="46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  <c r="Y803" s="46"/>
      <c r="Z803" s="46"/>
    </row>
    <row r="804" spans="1:26" ht="15.75" customHeight="1" x14ac:dyDescent="0.25">
      <c r="A804" s="46"/>
      <c r="B804" s="46"/>
      <c r="C804" s="46"/>
      <c r="D804" s="46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  <c r="Y804" s="46"/>
      <c r="Z804" s="46"/>
    </row>
    <row r="805" spans="1:26" ht="15.75" customHeight="1" x14ac:dyDescent="0.25">
      <c r="A805" s="46"/>
      <c r="B805" s="46"/>
      <c r="C805" s="46"/>
      <c r="D805" s="46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  <c r="Y805" s="46"/>
      <c r="Z805" s="46"/>
    </row>
    <row r="806" spans="1:26" ht="15.75" customHeight="1" x14ac:dyDescent="0.25">
      <c r="A806" s="46"/>
      <c r="B806" s="46"/>
      <c r="C806" s="46"/>
      <c r="D806" s="46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  <c r="Y806" s="46"/>
      <c r="Z806" s="46"/>
    </row>
    <row r="807" spans="1:26" ht="15.75" customHeight="1" x14ac:dyDescent="0.25">
      <c r="A807" s="46"/>
      <c r="B807" s="46"/>
      <c r="C807" s="46"/>
      <c r="D807" s="46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  <c r="Y807" s="46"/>
      <c r="Z807" s="46"/>
    </row>
    <row r="808" spans="1:26" ht="15.75" customHeight="1" x14ac:dyDescent="0.25">
      <c r="A808" s="46"/>
      <c r="B808" s="46"/>
      <c r="C808" s="46"/>
      <c r="D808" s="46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  <c r="Y808" s="46"/>
      <c r="Z808" s="46"/>
    </row>
    <row r="809" spans="1:26" ht="15.75" customHeight="1" x14ac:dyDescent="0.25">
      <c r="A809" s="46"/>
      <c r="B809" s="46"/>
      <c r="C809" s="46"/>
      <c r="D809" s="46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46"/>
      <c r="Z809" s="46"/>
    </row>
    <row r="810" spans="1:26" ht="15.75" customHeight="1" x14ac:dyDescent="0.25">
      <c r="A810" s="46"/>
      <c r="B810" s="46"/>
      <c r="C810" s="46"/>
      <c r="D810" s="46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  <c r="Y810" s="46"/>
      <c r="Z810" s="46"/>
    </row>
    <row r="811" spans="1:26" ht="15.75" customHeight="1" x14ac:dyDescent="0.25">
      <c r="A811" s="46"/>
      <c r="B811" s="46"/>
      <c r="C811" s="46"/>
      <c r="D811" s="46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46"/>
      <c r="Z811" s="46"/>
    </row>
    <row r="812" spans="1:26" ht="15.75" customHeight="1" x14ac:dyDescent="0.25">
      <c r="A812" s="46"/>
      <c r="B812" s="46"/>
      <c r="C812" s="46"/>
      <c r="D812" s="46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  <c r="Y812" s="46"/>
      <c r="Z812" s="46"/>
    </row>
    <row r="813" spans="1:26" ht="15.75" customHeight="1" x14ac:dyDescent="0.25">
      <c r="A813" s="46"/>
      <c r="B813" s="46"/>
      <c r="C813" s="46"/>
      <c r="D813" s="46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46"/>
      <c r="Z813" s="46"/>
    </row>
    <row r="814" spans="1:26" ht="15.75" customHeight="1" x14ac:dyDescent="0.25">
      <c r="A814" s="46"/>
      <c r="B814" s="46"/>
      <c r="C814" s="46"/>
      <c r="D814" s="46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  <c r="Y814" s="46"/>
      <c r="Z814" s="46"/>
    </row>
    <row r="815" spans="1:26" ht="15.75" customHeight="1" x14ac:dyDescent="0.25">
      <c r="A815" s="46"/>
      <c r="B815" s="46"/>
      <c r="C815" s="46"/>
      <c r="D815" s="46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46"/>
      <c r="Z815" s="46"/>
    </row>
    <row r="816" spans="1:26" ht="15.75" customHeight="1" x14ac:dyDescent="0.25">
      <c r="A816" s="46"/>
      <c r="B816" s="46"/>
      <c r="C816" s="46"/>
      <c r="D816" s="46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  <c r="Y816" s="46"/>
      <c r="Z816" s="46"/>
    </row>
    <row r="817" spans="1:26" ht="15.75" customHeight="1" x14ac:dyDescent="0.25">
      <c r="A817" s="46"/>
      <c r="B817" s="46"/>
      <c r="C817" s="46"/>
      <c r="D817" s="46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  <c r="Y817" s="46"/>
      <c r="Z817" s="46"/>
    </row>
    <row r="818" spans="1:26" ht="15.75" customHeight="1" x14ac:dyDescent="0.25">
      <c r="A818" s="46"/>
      <c r="B818" s="46"/>
      <c r="C818" s="46"/>
      <c r="D818" s="46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  <c r="Y818" s="46"/>
      <c r="Z818" s="46"/>
    </row>
    <row r="819" spans="1:26" ht="15.75" customHeight="1" x14ac:dyDescent="0.25">
      <c r="A819" s="46"/>
      <c r="B819" s="46"/>
      <c r="C819" s="46"/>
      <c r="D819" s="46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  <c r="Y819" s="46"/>
      <c r="Z819" s="46"/>
    </row>
    <row r="820" spans="1:26" ht="15.75" customHeight="1" x14ac:dyDescent="0.25">
      <c r="A820" s="46"/>
      <c r="B820" s="46"/>
      <c r="C820" s="46"/>
      <c r="D820" s="46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  <c r="Y820" s="46"/>
      <c r="Z820" s="46"/>
    </row>
    <row r="821" spans="1:26" ht="15.75" customHeight="1" x14ac:dyDescent="0.25">
      <c r="A821" s="46"/>
      <c r="B821" s="46"/>
      <c r="C821" s="46"/>
      <c r="D821" s="46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  <c r="Z821" s="46"/>
    </row>
    <row r="822" spans="1:26" ht="15.75" customHeight="1" x14ac:dyDescent="0.25">
      <c r="A822" s="46"/>
      <c r="B822" s="46"/>
      <c r="C822" s="46"/>
      <c r="D822" s="46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  <c r="Y822" s="46"/>
      <c r="Z822" s="46"/>
    </row>
    <row r="823" spans="1:26" ht="15.75" customHeight="1" x14ac:dyDescent="0.25">
      <c r="A823" s="46"/>
      <c r="B823" s="46"/>
      <c r="C823" s="46"/>
      <c r="D823" s="46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  <c r="Y823" s="46"/>
      <c r="Z823" s="46"/>
    </row>
    <row r="824" spans="1:26" ht="15.75" customHeight="1" x14ac:dyDescent="0.25">
      <c r="A824" s="46"/>
      <c r="B824" s="46"/>
      <c r="C824" s="46"/>
      <c r="D824" s="46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  <c r="Y824" s="46"/>
      <c r="Z824" s="46"/>
    </row>
    <row r="825" spans="1:26" ht="15.75" customHeight="1" x14ac:dyDescent="0.25">
      <c r="A825" s="46"/>
      <c r="B825" s="46"/>
      <c r="C825" s="46"/>
      <c r="D825" s="46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  <c r="Y825" s="46"/>
      <c r="Z825" s="46"/>
    </row>
    <row r="826" spans="1:26" ht="15.75" customHeight="1" x14ac:dyDescent="0.25">
      <c r="A826" s="46"/>
      <c r="B826" s="46"/>
      <c r="C826" s="46"/>
      <c r="D826" s="46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  <c r="Y826" s="46"/>
      <c r="Z826" s="46"/>
    </row>
    <row r="827" spans="1:26" ht="15.75" customHeight="1" x14ac:dyDescent="0.25">
      <c r="A827" s="46"/>
      <c r="B827" s="46"/>
      <c r="C827" s="46"/>
      <c r="D827" s="46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  <c r="Y827" s="46"/>
      <c r="Z827" s="46"/>
    </row>
    <row r="828" spans="1:26" ht="15.75" customHeight="1" x14ac:dyDescent="0.25">
      <c r="A828" s="46"/>
      <c r="B828" s="46"/>
      <c r="C828" s="46"/>
      <c r="D828" s="46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  <c r="Y828" s="46"/>
      <c r="Z828" s="46"/>
    </row>
    <row r="829" spans="1:26" ht="15.75" customHeight="1" x14ac:dyDescent="0.25">
      <c r="A829" s="46"/>
      <c r="B829" s="46"/>
      <c r="C829" s="46"/>
      <c r="D829" s="46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  <c r="Y829" s="46"/>
      <c r="Z829" s="46"/>
    </row>
    <row r="830" spans="1:26" ht="15.75" customHeight="1" x14ac:dyDescent="0.25">
      <c r="A830" s="46"/>
      <c r="B830" s="46"/>
      <c r="C830" s="46"/>
      <c r="D830" s="46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  <c r="Y830" s="46"/>
      <c r="Z830" s="46"/>
    </row>
    <row r="831" spans="1:26" ht="15.75" customHeight="1" x14ac:dyDescent="0.25">
      <c r="A831" s="46"/>
      <c r="B831" s="46"/>
      <c r="C831" s="46"/>
      <c r="D831" s="46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  <c r="Y831" s="46"/>
      <c r="Z831" s="46"/>
    </row>
    <row r="832" spans="1:26" ht="15.75" customHeight="1" x14ac:dyDescent="0.25">
      <c r="A832" s="46"/>
      <c r="B832" s="46"/>
      <c r="C832" s="46"/>
      <c r="D832" s="46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  <c r="Y832" s="46"/>
      <c r="Z832" s="46"/>
    </row>
    <row r="833" spans="1:26" ht="15.75" customHeight="1" x14ac:dyDescent="0.25">
      <c r="A833" s="46"/>
      <c r="B833" s="46"/>
      <c r="C833" s="46"/>
      <c r="D833" s="46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  <c r="Y833" s="46"/>
      <c r="Z833" s="46"/>
    </row>
    <row r="834" spans="1:26" ht="15.75" customHeight="1" x14ac:dyDescent="0.25">
      <c r="A834" s="46"/>
      <c r="B834" s="46"/>
      <c r="C834" s="46"/>
      <c r="D834" s="46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  <c r="Y834" s="46"/>
      <c r="Z834" s="46"/>
    </row>
    <row r="835" spans="1:26" ht="15.75" customHeight="1" x14ac:dyDescent="0.25">
      <c r="A835" s="46"/>
      <c r="B835" s="46"/>
      <c r="C835" s="46"/>
      <c r="D835" s="46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  <c r="Y835" s="46"/>
      <c r="Z835" s="46"/>
    </row>
    <row r="836" spans="1:26" ht="15.75" customHeight="1" x14ac:dyDescent="0.25">
      <c r="A836" s="46"/>
      <c r="B836" s="46"/>
      <c r="C836" s="46"/>
      <c r="D836" s="46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6"/>
      <c r="Z836" s="46"/>
    </row>
    <row r="837" spans="1:26" ht="15.75" customHeight="1" x14ac:dyDescent="0.25">
      <c r="A837" s="46"/>
      <c r="B837" s="46"/>
      <c r="C837" s="46"/>
      <c r="D837" s="46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46"/>
      <c r="Z837" s="46"/>
    </row>
    <row r="838" spans="1:26" ht="15.75" customHeight="1" x14ac:dyDescent="0.25">
      <c r="A838" s="46"/>
      <c r="B838" s="46"/>
      <c r="C838" s="46"/>
      <c r="D838" s="46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  <c r="Y838" s="46"/>
      <c r="Z838" s="46"/>
    </row>
    <row r="839" spans="1:26" ht="15.75" customHeight="1" x14ac:dyDescent="0.25">
      <c r="A839" s="46"/>
      <c r="B839" s="46"/>
      <c r="C839" s="46"/>
      <c r="D839" s="46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  <c r="Y839" s="46"/>
      <c r="Z839" s="46"/>
    </row>
    <row r="840" spans="1:26" ht="15.75" customHeight="1" x14ac:dyDescent="0.25">
      <c r="A840" s="46"/>
      <c r="B840" s="46"/>
      <c r="C840" s="46"/>
      <c r="D840" s="46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  <c r="Y840" s="46"/>
      <c r="Z840" s="46"/>
    </row>
    <row r="841" spans="1:26" ht="15.75" customHeight="1" x14ac:dyDescent="0.25">
      <c r="A841" s="46"/>
      <c r="B841" s="46"/>
      <c r="C841" s="46"/>
      <c r="D841" s="46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  <c r="Y841" s="46"/>
      <c r="Z841" s="46"/>
    </row>
    <row r="842" spans="1:26" ht="15.75" customHeight="1" x14ac:dyDescent="0.25">
      <c r="A842" s="46"/>
      <c r="B842" s="46"/>
      <c r="C842" s="46"/>
      <c r="D842" s="46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  <c r="Y842" s="46"/>
      <c r="Z842" s="46"/>
    </row>
    <row r="843" spans="1:26" ht="15.75" customHeight="1" x14ac:dyDescent="0.25">
      <c r="A843" s="46"/>
      <c r="B843" s="46"/>
      <c r="C843" s="46"/>
      <c r="D843" s="46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  <c r="Y843" s="46"/>
      <c r="Z843" s="46"/>
    </row>
    <row r="844" spans="1:26" ht="15.75" customHeight="1" x14ac:dyDescent="0.25">
      <c r="A844" s="46"/>
      <c r="B844" s="46"/>
      <c r="C844" s="46"/>
      <c r="D844" s="46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  <c r="Y844" s="46"/>
      <c r="Z844" s="46"/>
    </row>
    <row r="845" spans="1:26" ht="15.75" customHeight="1" x14ac:dyDescent="0.25">
      <c r="A845" s="46"/>
      <c r="B845" s="46"/>
      <c r="C845" s="46"/>
      <c r="D845" s="46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  <c r="Y845" s="46"/>
      <c r="Z845" s="46"/>
    </row>
    <row r="846" spans="1:26" ht="15.75" customHeight="1" x14ac:dyDescent="0.25">
      <c r="A846" s="46"/>
      <c r="B846" s="46"/>
      <c r="C846" s="46"/>
      <c r="D846" s="46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  <c r="Y846" s="46"/>
      <c r="Z846" s="46"/>
    </row>
    <row r="847" spans="1:26" ht="15.75" customHeight="1" x14ac:dyDescent="0.25">
      <c r="A847" s="46"/>
      <c r="B847" s="46"/>
      <c r="C847" s="46"/>
      <c r="D847" s="46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  <c r="Y847" s="46"/>
      <c r="Z847" s="46"/>
    </row>
    <row r="848" spans="1:26" ht="15.75" customHeight="1" x14ac:dyDescent="0.25">
      <c r="A848" s="46"/>
      <c r="B848" s="46"/>
      <c r="C848" s="46"/>
      <c r="D848" s="46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  <c r="Z848" s="46"/>
    </row>
    <row r="849" spans="1:26" ht="15.75" customHeight="1" x14ac:dyDescent="0.25">
      <c r="A849" s="46"/>
      <c r="B849" s="46"/>
      <c r="C849" s="46"/>
      <c r="D849" s="46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  <c r="Y849" s="46"/>
      <c r="Z849" s="46"/>
    </row>
    <row r="850" spans="1:26" ht="15.75" customHeight="1" x14ac:dyDescent="0.25">
      <c r="A850" s="46"/>
      <c r="B850" s="46"/>
      <c r="C850" s="46"/>
      <c r="D850" s="46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  <c r="Y850" s="46"/>
      <c r="Z850" s="46"/>
    </row>
    <row r="851" spans="1:26" ht="15.75" customHeight="1" x14ac:dyDescent="0.25">
      <c r="A851" s="46"/>
      <c r="B851" s="46"/>
      <c r="C851" s="46"/>
      <c r="D851" s="46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46"/>
      <c r="Z851" s="46"/>
    </row>
    <row r="852" spans="1:26" ht="15.75" customHeight="1" x14ac:dyDescent="0.25">
      <c r="A852" s="46"/>
      <c r="B852" s="46"/>
      <c r="C852" s="46"/>
      <c r="D852" s="46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  <c r="Y852" s="46"/>
      <c r="Z852" s="46"/>
    </row>
    <row r="853" spans="1:26" ht="15.75" customHeight="1" x14ac:dyDescent="0.25">
      <c r="A853" s="46"/>
      <c r="B853" s="46"/>
      <c r="C853" s="46"/>
      <c r="D853" s="46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46"/>
      <c r="Z853" s="46"/>
    </row>
    <row r="854" spans="1:26" ht="15.75" customHeight="1" x14ac:dyDescent="0.25">
      <c r="A854" s="46"/>
      <c r="B854" s="46"/>
      <c r="C854" s="46"/>
      <c r="D854" s="46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  <c r="Y854" s="46"/>
      <c r="Z854" s="46"/>
    </row>
    <row r="855" spans="1:26" ht="15.75" customHeight="1" x14ac:dyDescent="0.25">
      <c r="A855" s="46"/>
      <c r="B855" s="46"/>
      <c r="C855" s="46"/>
      <c r="D855" s="46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46"/>
      <c r="Z855" s="46"/>
    </row>
    <row r="856" spans="1:26" ht="15.75" customHeight="1" x14ac:dyDescent="0.25">
      <c r="A856" s="46"/>
      <c r="B856" s="46"/>
      <c r="C856" s="46"/>
      <c r="D856" s="46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  <c r="Y856" s="46"/>
      <c r="Z856" s="46"/>
    </row>
    <row r="857" spans="1:26" ht="15.75" customHeight="1" x14ac:dyDescent="0.25">
      <c r="A857" s="46"/>
      <c r="B857" s="46"/>
      <c r="C857" s="46"/>
      <c r="D857" s="46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  <c r="Y857" s="46"/>
      <c r="Z857" s="46"/>
    </row>
    <row r="858" spans="1:26" ht="15.75" customHeight="1" x14ac:dyDescent="0.25">
      <c r="A858" s="46"/>
      <c r="B858" s="46"/>
      <c r="C858" s="46"/>
      <c r="D858" s="46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  <c r="Y858" s="46"/>
      <c r="Z858" s="46"/>
    </row>
    <row r="859" spans="1:26" ht="15.75" customHeight="1" x14ac:dyDescent="0.25">
      <c r="A859" s="46"/>
      <c r="B859" s="46"/>
      <c r="C859" s="46"/>
      <c r="D859" s="46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  <c r="Y859" s="46"/>
      <c r="Z859" s="46"/>
    </row>
    <row r="860" spans="1:26" ht="15.75" customHeight="1" x14ac:dyDescent="0.25">
      <c r="A860" s="46"/>
      <c r="B860" s="46"/>
      <c r="C860" s="46"/>
      <c r="D860" s="46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  <c r="Y860" s="46"/>
      <c r="Z860" s="46"/>
    </row>
    <row r="861" spans="1:26" ht="15.75" customHeight="1" x14ac:dyDescent="0.25">
      <c r="A861" s="46"/>
      <c r="B861" s="46"/>
      <c r="C861" s="46"/>
      <c r="D861" s="46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  <c r="Y861" s="46"/>
      <c r="Z861" s="46"/>
    </row>
    <row r="862" spans="1:26" ht="15.75" customHeight="1" x14ac:dyDescent="0.25">
      <c r="A862" s="46"/>
      <c r="B862" s="46"/>
      <c r="C862" s="46"/>
      <c r="D862" s="46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  <c r="Y862" s="46"/>
      <c r="Z862" s="46"/>
    </row>
    <row r="863" spans="1:26" ht="15.75" customHeight="1" x14ac:dyDescent="0.25">
      <c r="A863" s="46"/>
      <c r="B863" s="46"/>
      <c r="C863" s="46"/>
      <c r="D863" s="46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46"/>
      <c r="Z863" s="46"/>
    </row>
    <row r="864" spans="1:26" ht="15.75" customHeight="1" x14ac:dyDescent="0.25">
      <c r="A864" s="46"/>
      <c r="B864" s="46"/>
      <c r="C864" s="46"/>
      <c r="D864" s="46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  <c r="Y864" s="46"/>
      <c r="Z864" s="46"/>
    </row>
    <row r="865" spans="1:26" ht="15.75" customHeight="1" x14ac:dyDescent="0.25">
      <c r="A865" s="46"/>
      <c r="B865" s="46"/>
      <c r="C865" s="46"/>
      <c r="D865" s="46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  <c r="Z865" s="46"/>
    </row>
    <row r="866" spans="1:26" ht="15.75" customHeight="1" x14ac:dyDescent="0.25">
      <c r="A866" s="46"/>
      <c r="B866" s="46"/>
      <c r="C866" s="46"/>
      <c r="D866" s="46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  <c r="Z866" s="46"/>
    </row>
    <row r="867" spans="1:26" ht="15.75" customHeight="1" x14ac:dyDescent="0.25">
      <c r="A867" s="46"/>
      <c r="B867" s="46"/>
      <c r="C867" s="46"/>
      <c r="D867" s="46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46"/>
      <c r="Z867" s="46"/>
    </row>
    <row r="868" spans="1:26" ht="15.75" customHeight="1" x14ac:dyDescent="0.25">
      <c r="A868" s="46"/>
      <c r="B868" s="46"/>
      <c r="C868" s="46"/>
      <c r="D868" s="46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/>
      <c r="Z868" s="46"/>
    </row>
    <row r="869" spans="1:26" ht="15.75" customHeight="1" x14ac:dyDescent="0.25">
      <c r="A869" s="46"/>
      <c r="B869" s="46"/>
      <c r="C869" s="46"/>
      <c r="D869" s="46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  <c r="Y869" s="46"/>
      <c r="Z869" s="46"/>
    </row>
    <row r="870" spans="1:26" ht="15.75" customHeight="1" x14ac:dyDescent="0.25">
      <c r="A870" s="46"/>
      <c r="B870" s="46"/>
      <c r="C870" s="46"/>
      <c r="D870" s="46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  <c r="Y870" s="46"/>
      <c r="Z870" s="46"/>
    </row>
    <row r="871" spans="1:26" ht="15.75" customHeight="1" x14ac:dyDescent="0.25">
      <c r="A871" s="46"/>
      <c r="B871" s="46"/>
      <c r="C871" s="46"/>
      <c r="D871" s="46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  <c r="Y871" s="46"/>
      <c r="Z871" s="46"/>
    </row>
    <row r="872" spans="1:26" ht="15.75" customHeight="1" x14ac:dyDescent="0.25">
      <c r="A872" s="46"/>
      <c r="B872" s="46"/>
      <c r="C872" s="46"/>
      <c r="D872" s="46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  <c r="Y872" s="46"/>
      <c r="Z872" s="46"/>
    </row>
    <row r="873" spans="1:26" ht="15.75" customHeight="1" x14ac:dyDescent="0.25">
      <c r="A873" s="46"/>
      <c r="B873" s="46"/>
      <c r="C873" s="46"/>
      <c r="D873" s="46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  <c r="Y873" s="46"/>
      <c r="Z873" s="46"/>
    </row>
    <row r="874" spans="1:26" ht="15.75" customHeight="1" x14ac:dyDescent="0.25">
      <c r="A874" s="46"/>
      <c r="B874" s="46"/>
      <c r="C874" s="46"/>
      <c r="D874" s="46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  <c r="Y874" s="46"/>
      <c r="Z874" s="46"/>
    </row>
    <row r="875" spans="1:26" ht="15.75" customHeight="1" x14ac:dyDescent="0.25">
      <c r="A875" s="46"/>
      <c r="B875" s="46"/>
      <c r="C875" s="46"/>
      <c r="D875" s="46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  <c r="Y875" s="46"/>
      <c r="Z875" s="46"/>
    </row>
    <row r="876" spans="1:26" ht="15.75" customHeight="1" x14ac:dyDescent="0.25">
      <c r="A876" s="46"/>
      <c r="B876" s="46"/>
      <c r="C876" s="46"/>
      <c r="D876" s="46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  <c r="Y876" s="46"/>
      <c r="Z876" s="46"/>
    </row>
    <row r="877" spans="1:26" ht="15.75" customHeight="1" x14ac:dyDescent="0.25">
      <c r="A877" s="46"/>
      <c r="B877" s="46"/>
      <c r="C877" s="46"/>
      <c r="D877" s="46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  <c r="Y877" s="46"/>
      <c r="Z877" s="46"/>
    </row>
    <row r="878" spans="1:26" ht="15.75" customHeight="1" x14ac:dyDescent="0.25">
      <c r="A878" s="46"/>
      <c r="B878" s="46"/>
      <c r="C878" s="46"/>
      <c r="D878" s="46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  <c r="Y878" s="46"/>
      <c r="Z878" s="46"/>
    </row>
    <row r="879" spans="1:26" ht="15.75" customHeight="1" x14ac:dyDescent="0.25">
      <c r="A879" s="46"/>
      <c r="B879" s="46"/>
      <c r="C879" s="46"/>
      <c r="D879" s="46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  <c r="Y879" s="46"/>
      <c r="Z879" s="46"/>
    </row>
    <row r="880" spans="1:26" ht="15.75" customHeight="1" x14ac:dyDescent="0.25">
      <c r="A880" s="46"/>
      <c r="B880" s="46"/>
      <c r="C880" s="46"/>
      <c r="D880" s="46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  <c r="Y880" s="46"/>
      <c r="Z880" s="46"/>
    </row>
    <row r="881" spans="1:26" ht="15.75" customHeight="1" x14ac:dyDescent="0.25">
      <c r="A881" s="46"/>
      <c r="B881" s="46"/>
      <c r="C881" s="46"/>
      <c r="D881" s="46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  <c r="Y881" s="46"/>
      <c r="Z881" s="46"/>
    </row>
    <row r="882" spans="1:26" ht="15.75" customHeight="1" x14ac:dyDescent="0.25">
      <c r="A882" s="46"/>
      <c r="B882" s="46"/>
      <c r="C882" s="46"/>
      <c r="D882" s="46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  <c r="Y882" s="46"/>
      <c r="Z882" s="46"/>
    </row>
    <row r="883" spans="1:26" ht="15.75" customHeight="1" x14ac:dyDescent="0.25">
      <c r="A883" s="46"/>
      <c r="B883" s="46"/>
      <c r="C883" s="46"/>
      <c r="D883" s="46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  <c r="Y883" s="46"/>
      <c r="Z883" s="46"/>
    </row>
    <row r="884" spans="1:26" ht="15.75" customHeight="1" x14ac:dyDescent="0.25">
      <c r="A884" s="46"/>
      <c r="B884" s="46"/>
      <c r="C884" s="46"/>
      <c r="D884" s="46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  <c r="Y884" s="46"/>
      <c r="Z884" s="46"/>
    </row>
    <row r="885" spans="1:26" ht="15.75" customHeight="1" x14ac:dyDescent="0.25">
      <c r="A885" s="46"/>
      <c r="B885" s="46"/>
      <c r="C885" s="46"/>
      <c r="D885" s="46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  <c r="Y885" s="46"/>
      <c r="Z885" s="46"/>
    </row>
    <row r="886" spans="1:26" ht="15.75" customHeight="1" x14ac:dyDescent="0.25">
      <c r="A886" s="46"/>
      <c r="B886" s="46"/>
      <c r="C886" s="46"/>
      <c r="D886" s="46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  <c r="Y886" s="46"/>
      <c r="Z886" s="46"/>
    </row>
    <row r="887" spans="1:26" ht="15.75" customHeight="1" x14ac:dyDescent="0.25">
      <c r="A887" s="46"/>
      <c r="B887" s="46"/>
      <c r="C887" s="46"/>
      <c r="D887" s="46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46"/>
      <c r="Z887" s="46"/>
    </row>
    <row r="888" spans="1:26" ht="15.75" customHeight="1" x14ac:dyDescent="0.25">
      <c r="A888" s="46"/>
      <c r="B888" s="46"/>
      <c r="C888" s="46"/>
      <c r="D888" s="46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  <c r="Y888" s="46"/>
      <c r="Z888" s="46"/>
    </row>
    <row r="889" spans="1:26" ht="15.75" customHeight="1" x14ac:dyDescent="0.25">
      <c r="A889" s="46"/>
      <c r="B889" s="46"/>
      <c r="C889" s="46"/>
      <c r="D889" s="46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  <c r="Y889" s="46"/>
      <c r="Z889" s="46"/>
    </row>
    <row r="890" spans="1:26" ht="15.75" customHeight="1" x14ac:dyDescent="0.25">
      <c r="A890" s="46"/>
      <c r="B890" s="46"/>
      <c r="C890" s="46"/>
      <c r="D890" s="46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  <c r="Y890" s="46"/>
      <c r="Z890" s="46"/>
    </row>
    <row r="891" spans="1:26" ht="15.75" customHeight="1" x14ac:dyDescent="0.25">
      <c r="A891" s="46"/>
      <c r="B891" s="46"/>
      <c r="C891" s="46"/>
      <c r="D891" s="46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  <c r="Y891" s="46"/>
      <c r="Z891" s="46"/>
    </row>
    <row r="892" spans="1:26" ht="15.75" customHeight="1" x14ac:dyDescent="0.25">
      <c r="A892" s="46"/>
      <c r="B892" s="46"/>
      <c r="C892" s="46"/>
      <c r="D892" s="46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  <c r="Y892" s="46"/>
      <c r="Z892" s="46"/>
    </row>
    <row r="893" spans="1:26" ht="15.75" customHeight="1" x14ac:dyDescent="0.25">
      <c r="A893" s="46"/>
      <c r="B893" s="46"/>
      <c r="C893" s="46"/>
      <c r="D893" s="46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  <c r="Y893" s="46"/>
      <c r="Z893" s="46"/>
    </row>
    <row r="894" spans="1:26" ht="15.75" customHeight="1" x14ac:dyDescent="0.25">
      <c r="A894" s="46"/>
      <c r="B894" s="46"/>
      <c r="C894" s="46"/>
      <c r="D894" s="46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  <c r="Y894" s="46"/>
      <c r="Z894" s="46"/>
    </row>
    <row r="895" spans="1:26" ht="15.75" customHeight="1" x14ac:dyDescent="0.25">
      <c r="A895" s="46"/>
      <c r="B895" s="46"/>
      <c r="C895" s="46"/>
      <c r="D895" s="46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  <c r="Y895" s="46"/>
      <c r="Z895" s="46"/>
    </row>
    <row r="896" spans="1:26" ht="15.75" customHeight="1" x14ac:dyDescent="0.25">
      <c r="A896" s="46"/>
      <c r="B896" s="46"/>
      <c r="C896" s="46"/>
      <c r="D896" s="46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  <c r="Y896" s="46"/>
      <c r="Z896" s="46"/>
    </row>
    <row r="897" spans="1:26" ht="15.75" customHeight="1" x14ac:dyDescent="0.25">
      <c r="A897" s="46"/>
      <c r="B897" s="46"/>
      <c r="C897" s="46"/>
      <c r="D897" s="46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  <c r="Y897" s="46"/>
      <c r="Z897" s="46"/>
    </row>
    <row r="898" spans="1:26" ht="15.75" customHeight="1" x14ac:dyDescent="0.25">
      <c r="A898" s="46"/>
      <c r="B898" s="46"/>
      <c r="C898" s="46"/>
      <c r="D898" s="46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  <c r="Y898" s="46"/>
      <c r="Z898" s="46"/>
    </row>
    <row r="899" spans="1:26" ht="15.75" customHeight="1" x14ac:dyDescent="0.25">
      <c r="A899" s="46"/>
      <c r="B899" s="46"/>
      <c r="C899" s="46"/>
      <c r="D899" s="46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  <c r="Y899" s="46"/>
      <c r="Z899" s="46"/>
    </row>
    <row r="900" spans="1:26" ht="15.75" customHeight="1" x14ac:dyDescent="0.25">
      <c r="A900" s="46"/>
      <c r="B900" s="46"/>
      <c r="C900" s="46"/>
      <c r="D900" s="46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  <c r="Y900" s="46"/>
      <c r="Z900" s="46"/>
    </row>
    <row r="901" spans="1:26" ht="15.75" customHeight="1" x14ac:dyDescent="0.25">
      <c r="A901" s="46"/>
      <c r="B901" s="46"/>
      <c r="C901" s="46"/>
      <c r="D901" s="46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  <c r="Y901" s="46"/>
      <c r="Z901" s="46"/>
    </row>
    <row r="902" spans="1:26" ht="15.75" customHeight="1" x14ac:dyDescent="0.25">
      <c r="A902" s="46"/>
      <c r="B902" s="46"/>
      <c r="C902" s="46"/>
      <c r="D902" s="46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  <c r="Y902" s="46"/>
      <c r="Z902" s="46"/>
    </row>
    <row r="903" spans="1:26" ht="15.75" customHeight="1" x14ac:dyDescent="0.25">
      <c r="A903" s="46"/>
      <c r="B903" s="46"/>
      <c r="C903" s="46"/>
      <c r="D903" s="46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  <c r="Y903" s="46"/>
      <c r="Z903" s="46"/>
    </row>
    <row r="904" spans="1:26" ht="15.75" customHeight="1" x14ac:dyDescent="0.25">
      <c r="A904" s="46"/>
      <c r="B904" s="46"/>
      <c r="C904" s="46"/>
      <c r="D904" s="46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  <c r="Y904" s="46"/>
      <c r="Z904" s="46"/>
    </row>
    <row r="905" spans="1:26" ht="15.75" customHeight="1" x14ac:dyDescent="0.25">
      <c r="A905" s="46"/>
      <c r="B905" s="46"/>
      <c r="C905" s="46"/>
      <c r="D905" s="46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  <c r="Y905" s="46"/>
      <c r="Z905" s="46"/>
    </row>
    <row r="906" spans="1:26" ht="15.75" customHeight="1" x14ac:dyDescent="0.25">
      <c r="A906" s="46"/>
      <c r="B906" s="46"/>
      <c r="C906" s="46"/>
      <c r="D906" s="46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  <c r="Y906" s="46"/>
      <c r="Z906" s="46"/>
    </row>
    <row r="907" spans="1:26" ht="15.75" customHeight="1" x14ac:dyDescent="0.25">
      <c r="A907" s="46"/>
      <c r="B907" s="46"/>
      <c r="C907" s="46"/>
      <c r="D907" s="46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  <c r="Y907" s="46"/>
      <c r="Z907" s="46"/>
    </row>
    <row r="908" spans="1:26" ht="15.75" customHeight="1" x14ac:dyDescent="0.25">
      <c r="A908" s="46"/>
      <c r="B908" s="46"/>
      <c r="C908" s="46"/>
      <c r="D908" s="46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  <c r="Y908" s="46"/>
      <c r="Z908" s="46"/>
    </row>
    <row r="909" spans="1:26" ht="15.75" customHeight="1" x14ac:dyDescent="0.25">
      <c r="A909" s="46"/>
      <c r="B909" s="46"/>
      <c r="C909" s="46"/>
      <c r="D909" s="46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  <c r="Y909" s="46"/>
      <c r="Z909" s="46"/>
    </row>
    <row r="910" spans="1:26" ht="15.75" customHeight="1" x14ac:dyDescent="0.25">
      <c r="A910" s="46"/>
      <c r="B910" s="46"/>
      <c r="C910" s="46"/>
      <c r="D910" s="46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  <c r="Y910" s="46"/>
      <c r="Z910" s="46"/>
    </row>
    <row r="911" spans="1:26" ht="15.75" customHeight="1" x14ac:dyDescent="0.25">
      <c r="A911" s="46"/>
      <c r="B911" s="46"/>
      <c r="C911" s="46"/>
      <c r="D911" s="46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  <c r="Y911" s="46"/>
      <c r="Z911" s="46"/>
    </row>
    <row r="912" spans="1:26" ht="15.75" customHeight="1" x14ac:dyDescent="0.25">
      <c r="A912" s="46"/>
      <c r="B912" s="46"/>
      <c r="C912" s="46"/>
      <c r="D912" s="46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  <c r="Y912" s="46"/>
      <c r="Z912" s="46"/>
    </row>
    <row r="913" spans="1:26" ht="15.75" customHeight="1" x14ac:dyDescent="0.25">
      <c r="A913" s="46"/>
      <c r="B913" s="46"/>
      <c r="C913" s="46"/>
      <c r="D913" s="46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  <c r="Y913" s="46"/>
      <c r="Z913" s="46"/>
    </row>
    <row r="914" spans="1:26" ht="15.75" customHeight="1" x14ac:dyDescent="0.25">
      <c r="A914" s="46"/>
      <c r="B914" s="46"/>
      <c r="C914" s="46"/>
      <c r="D914" s="46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  <c r="Y914" s="46"/>
      <c r="Z914" s="46"/>
    </row>
    <row r="915" spans="1:26" ht="15.75" customHeight="1" x14ac:dyDescent="0.25">
      <c r="A915" s="46"/>
      <c r="B915" s="46"/>
      <c r="C915" s="46"/>
      <c r="D915" s="46"/>
      <c r="E915" s="46"/>
      <c r="F915" s="46"/>
      <c r="G915" s="46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  <c r="Y915" s="46"/>
      <c r="Z915" s="46"/>
    </row>
    <row r="916" spans="1:26" ht="15.75" customHeight="1" x14ac:dyDescent="0.25">
      <c r="A916" s="46"/>
      <c r="B916" s="46"/>
      <c r="C916" s="46"/>
      <c r="D916" s="46"/>
      <c r="E916" s="46"/>
      <c r="F916" s="46"/>
      <c r="G916" s="46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  <c r="Y916" s="46"/>
      <c r="Z916" s="46"/>
    </row>
    <row r="917" spans="1:26" ht="15.75" customHeight="1" x14ac:dyDescent="0.25">
      <c r="A917" s="46"/>
      <c r="B917" s="46"/>
      <c r="C917" s="46"/>
      <c r="D917" s="46"/>
      <c r="E917" s="46"/>
      <c r="F917" s="46"/>
      <c r="G917" s="46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46"/>
      <c r="Z917" s="46"/>
    </row>
    <row r="918" spans="1:26" ht="15.75" customHeight="1" x14ac:dyDescent="0.25">
      <c r="A918" s="46"/>
      <c r="B918" s="46"/>
      <c r="C918" s="46"/>
      <c r="D918" s="46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  <c r="Y918" s="46"/>
      <c r="Z918" s="46"/>
    </row>
    <row r="919" spans="1:26" ht="15.75" customHeight="1" x14ac:dyDescent="0.25">
      <c r="A919" s="46"/>
      <c r="B919" s="46"/>
      <c r="C919" s="46"/>
      <c r="D919" s="46"/>
      <c r="E919" s="46"/>
      <c r="F919" s="46"/>
      <c r="G919" s="46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  <c r="Y919" s="46"/>
      <c r="Z919" s="46"/>
    </row>
    <row r="920" spans="1:26" ht="15.75" customHeight="1" x14ac:dyDescent="0.25">
      <c r="A920" s="46"/>
      <c r="B920" s="46"/>
      <c r="C920" s="46"/>
      <c r="D920" s="46"/>
      <c r="E920" s="46"/>
      <c r="F920" s="46"/>
      <c r="G920" s="46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  <c r="Y920" s="46"/>
      <c r="Z920" s="46"/>
    </row>
    <row r="921" spans="1:26" ht="15.75" customHeight="1" x14ac:dyDescent="0.25">
      <c r="A921" s="46"/>
      <c r="B921" s="46"/>
      <c r="C921" s="46"/>
      <c r="D921" s="46"/>
      <c r="E921" s="46"/>
      <c r="F921" s="46"/>
      <c r="G921" s="46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  <c r="Y921" s="46"/>
      <c r="Z921" s="46"/>
    </row>
    <row r="922" spans="1:26" ht="15.75" customHeight="1" x14ac:dyDescent="0.25">
      <c r="A922" s="46"/>
      <c r="B922" s="46"/>
      <c r="C922" s="46"/>
      <c r="D922" s="46"/>
      <c r="E922" s="46"/>
      <c r="F922" s="46"/>
      <c r="G922" s="46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  <c r="Y922" s="46"/>
      <c r="Z922" s="46"/>
    </row>
    <row r="923" spans="1:26" ht="15.75" customHeight="1" x14ac:dyDescent="0.25">
      <c r="A923" s="46"/>
      <c r="B923" s="46"/>
      <c r="C923" s="46"/>
      <c r="D923" s="46"/>
      <c r="E923" s="46"/>
      <c r="F923" s="46"/>
      <c r="G923" s="46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  <c r="Y923" s="46"/>
      <c r="Z923" s="46"/>
    </row>
    <row r="924" spans="1:26" ht="15.75" customHeight="1" x14ac:dyDescent="0.25">
      <c r="A924" s="46"/>
      <c r="B924" s="46"/>
      <c r="C924" s="46"/>
      <c r="D924" s="46"/>
      <c r="E924" s="46"/>
      <c r="F924" s="46"/>
      <c r="G924" s="46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  <c r="Y924" s="46"/>
      <c r="Z924" s="46"/>
    </row>
    <row r="925" spans="1:26" ht="15.75" customHeight="1" x14ac:dyDescent="0.25">
      <c r="A925" s="46"/>
      <c r="B925" s="46"/>
      <c r="C925" s="46"/>
      <c r="D925" s="46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  <c r="Y925" s="46"/>
      <c r="Z925" s="46"/>
    </row>
    <row r="926" spans="1:26" ht="15.75" customHeight="1" x14ac:dyDescent="0.25">
      <c r="A926" s="46"/>
      <c r="B926" s="46"/>
      <c r="C926" s="46"/>
      <c r="D926" s="46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  <c r="Y926" s="46"/>
      <c r="Z926" s="46"/>
    </row>
    <row r="927" spans="1:26" ht="15.75" customHeight="1" x14ac:dyDescent="0.25">
      <c r="A927" s="46"/>
      <c r="B927" s="46"/>
      <c r="C927" s="46"/>
      <c r="D927" s="46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  <c r="Y927" s="46"/>
      <c r="Z927" s="46"/>
    </row>
    <row r="928" spans="1:26" ht="15.75" customHeight="1" x14ac:dyDescent="0.25">
      <c r="A928" s="46"/>
      <c r="B928" s="46"/>
      <c r="C928" s="46"/>
      <c r="D928" s="46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/>
      <c r="Z928" s="46"/>
    </row>
    <row r="929" spans="1:26" ht="15.75" customHeight="1" x14ac:dyDescent="0.25">
      <c r="A929" s="46"/>
      <c r="B929" s="46"/>
      <c r="C929" s="46"/>
      <c r="D929" s="46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46"/>
      <c r="Z929" s="46"/>
    </row>
    <row r="930" spans="1:26" ht="15.75" customHeight="1" x14ac:dyDescent="0.25">
      <c r="A930" s="46"/>
      <c r="B930" s="46"/>
      <c r="C930" s="46"/>
      <c r="D930" s="46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  <c r="Y930" s="46"/>
      <c r="Z930" s="46"/>
    </row>
    <row r="931" spans="1:26" ht="15.75" customHeight="1" x14ac:dyDescent="0.25">
      <c r="A931" s="46"/>
      <c r="B931" s="46"/>
      <c r="C931" s="46"/>
      <c r="D931" s="46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  <c r="Y931" s="46"/>
      <c r="Z931" s="46"/>
    </row>
    <row r="932" spans="1:26" ht="15.75" customHeight="1" x14ac:dyDescent="0.25">
      <c r="A932" s="46"/>
      <c r="B932" s="46"/>
      <c r="C932" s="46"/>
      <c r="D932" s="46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  <c r="Y932" s="46"/>
      <c r="Z932" s="46"/>
    </row>
    <row r="933" spans="1:26" ht="15.75" customHeight="1" x14ac:dyDescent="0.25">
      <c r="A933" s="46"/>
      <c r="B933" s="46"/>
      <c r="C933" s="46"/>
      <c r="D933" s="46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  <c r="Y933" s="46"/>
      <c r="Z933" s="46"/>
    </row>
    <row r="934" spans="1:26" ht="15.75" customHeight="1" x14ac:dyDescent="0.25">
      <c r="A934" s="46"/>
      <c r="B934" s="46"/>
      <c r="C934" s="46"/>
      <c r="D934" s="46"/>
      <c r="E934" s="46"/>
      <c r="F934" s="46"/>
      <c r="G934" s="46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  <c r="Y934" s="46"/>
      <c r="Z934" s="46"/>
    </row>
    <row r="935" spans="1:26" ht="15.75" customHeight="1" x14ac:dyDescent="0.25">
      <c r="A935" s="46"/>
      <c r="B935" s="46"/>
      <c r="C935" s="46"/>
      <c r="D935" s="46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  <c r="Y935" s="46"/>
      <c r="Z935" s="46"/>
    </row>
    <row r="936" spans="1:26" ht="15.75" customHeight="1" x14ac:dyDescent="0.25">
      <c r="A936" s="46"/>
      <c r="B936" s="46"/>
      <c r="C936" s="46"/>
      <c r="D936" s="46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  <c r="Y936" s="46"/>
      <c r="Z936" s="46"/>
    </row>
    <row r="937" spans="1:26" ht="15.75" customHeight="1" x14ac:dyDescent="0.25">
      <c r="A937" s="46"/>
      <c r="B937" s="46"/>
      <c r="C937" s="46"/>
      <c r="D937" s="46"/>
      <c r="E937" s="46"/>
      <c r="F937" s="46"/>
      <c r="G937" s="46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  <c r="Y937" s="46"/>
      <c r="Z937" s="46"/>
    </row>
    <row r="938" spans="1:26" ht="15.75" customHeight="1" x14ac:dyDescent="0.25">
      <c r="A938" s="46"/>
      <c r="B938" s="46"/>
      <c r="C938" s="46"/>
      <c r="D938" s="46"/>
      <c r="E938" s="46"/>
      <c r="F938" s="46"/>
      <c r="G938" s="46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  <c r="Y938" s="46"/>
      <c r="Z938" s="46"/>
    </row>
    <row r="939" spans="1:26" ht="15.75" customHeight="1" x14ac:dyDescent="0.25">
      <c r="A939" s="46"/>
      <c r="B939" s="46"/>
      <c r="C939" s="46"/>
      <c r="D939" s="46"/>
      <c r="E939" s="46"/>
      <c r="F939" s="46"/>
      <c r="G939" s="46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  <c r="Y939" s="46"/>
      <c r="Z939" s="46"/>
    </row>
    <row r="940" spans="1:26" ht="15.75" customHeight="1" x14ac:dyDescent="0.25">
      <c r="A940" s="46"/>
      <c r="B940" s="46"/>
      <c r="C940" s="46"/>
      <c r="D940" s="46"/>
      <c r="E940" s="46"/>
      <c r="F940" s="46"/>
      <c r="G940" s="46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  <c r="Y940" s="46"/>
      <c r="Z940" s="46"/>
    </row>
    <row r="941" spans="1:26" ht="15.75" customHeight="1" x14ac:dyDescent="0.25">
      <c r="A941" s="46"/>
      <c r="B941" s="46"/>
      <c r="C941" s="46"/>
      <c r="D941" s="46"/>
      <c r="E941" s="46"/>
      <c r="F941" s="46"/>
      <c r="G941" s="46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  <c r="Y941" s="46"/>
      <c r="Z941" s="46"/>
    </row>
    <row r="942" spans="1:26" ht="15.75" customHeight="1" x14ac:dyDescent="0.25">
      <c r="A942" s="46"/>
      <c r="B942" s="46"/>
      <c r="C942" s="46"/>
      <c r="D942" s="46"/>
      <c r="E942" s="46"/>
      <c r="F942" s="46"/>
      <c r="G942" s="46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  <c r="Y942" s="46"/>
      <c r="Z942" s="46"/>
    </row>
    <row r="943" spans="1:26" ht="15.75" customHeight="1" x14ac:dyDescent="0.25">
      <c r="A943" s="46"/>
      <c r="B943" s="46"/>
      <c r="C943" s="46"/>
      <c r="D943" s="46"/>
      <c r="E943" s="46"/>
      <c r="F943" s="46"/>
      <c r="G943" s="46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  <c r="Y943" s="46"/>
      <c r="Z943" s="46"/>
    </row>
    <row r="944" spans="1:26" ht="15.75" customHeight="1" x14ac:dyDescent="0.25">
      <c r="A944" s="46"/>
      <c r="B944" s="46"/>
      <c r="C944" s="46"/>
      <c r="D944" s="46"/>
      <c r="E944" s="46"/>
      <c r="F944" s="46"/>
      <c r="G944" s="46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  <c r="Y944" s="46"/>
      <c r="Z944" s="46"/>
    </row>
    <row r="945" spans="1:26" ht="15.75" customHeight="1" x14ac:dyDescent="0.25">
      <c r="A945" s="46"/>
      <c r="B945" s="46"/>
      <c r="C945" s="46"/>
      <c r="D945" s="46"/>
      <c r="E945" s="46"/>
      <c r="F945" s="46"/>
      <c r="G945" s="46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  <c r="Y945" s="46"/>
      <c r="Z945" s="46"/>
    </row>
    <row r="946" spans="1:26" ht="15.75" customHeight="1" x14ac:dyDescent="0.25">
      <c r="A946" s="46"/>
      <c r="B946" s="46"/>
      <c r="C946" s="46"/>
      <c r="D946" s="46"/>
      <c r="E946" s="46"/>
      <c r="F946" s="46"/>
      <c r="G946" s="46"/>
      <c r="H946" s="46"/>
      <c r="I946" s="46"/>
      <c r="J946" s="46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  <c r="V946" s="46"/>
      <c r="W946" s="46"/>
      <c r="X946" s="46"/>
      <c r="Y946" s="46"/>
      <c r="Z946" s="46"/>
    </row>
    <row r="947" spans="1:26" ht="15.75" customHeight="1" x14ac:dyDescent="0.25">
      <c r="A947" s="46"/>
      <c r="B947" s="46"/>
      <c r="C947" s="46"/>
      <c r="D947" s="46"/>
      <c r="E947" s="46"/>
      <c r="F947" s="46"/>
      <c r="G947" s="46"/>
      <c r="H947" s="46"/>
      <c r="I947" s="46"/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  <c r="Y947" s="46"/>
      <c r="Z947" s="46"/>
    </row>
    <row r="948" spans="1:26" ht="15.75" customHeight="1" x14ac:dyDescent="0.25">
      <c r="A948" s="46"/>
      <c r="B948" s="46"/>
      <c r="C948" s="46"/>
      <c r="D948" s="46"/>
      <c r="E948" s="46"/>
      <c r="F948" s="46"/>
      <c r="G948" s="46"/>
      <c r="H948" s="46"/>
      <c r="I948" s="46"/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  <c r="Y948" s="46"/>
      <c r="Z948" s="46"/>
    </row>
    <row r="949" spans="1:26" ht="15.75" customHeight="1" x14ac:dyDescent="0.25">
      <c r="A949" s="46"/>
      <c r="B949" s="46"/>
      <c r="C949" s="46"/>
      <c r="D949" s="46"/>
      <c r="E949" s="46"/>
      <c r="F949" s="46"/>
      <c r="G949" s="46"/>
      <c r="H949" s="46"/>
      <c r="I949" s="46"/>
      <c r="J949" s="46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  <c r="Y949" s="46"/>
      <c r="Z949" s="46"/>
    </row>
    <row r="950" spans="1:26" ht="15.75" customHeight="1" x14ac:dyDescent="0.25">
      <c r="A950" s="46"/>
      <c r="B950" s="46"/>
      <c r="C950" s="46"/>
      <c r="D950" s="46"/>
      <c r="E950" s="46"/>
      <c r="F950" s="46"/>
      <c r="G950" s="46"/>
      <c r="H950" s="46"/>
      <c r="I950" s="46"/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  <c r="Y950" s="46"/>
      <c r="Z950" s="46"/>
    </row>
    <row r="951" spans="1:26" ht="15.75" customHeight="1" x14ac:dyDescent="0.25">
      <c r="A951" s="46"/>
      <c r="B951" s="46"/>
      <c r="C951" s="46"/>
      <c r="D951" s="46"/>
      <c r="E951" s="46"/>
      <c r="F951" s="46"/>
      <c r="G951" s="46"/>
      <c r="H951" s="46"/>
      <c r="I951" s="46"/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  <c r="Y951" s="46"/>
      <c r="Z951" s="46"/>
    </row>
    <row r="952" spans="1:26" ht="15.75" customHeight="1" x14ac:dyDescent="0.25">
      <c r="A952" s="46"/>
      <c r="B952" s="46"/>
      <c r="C952" s="46"/>
      <c r="D952" s="46"/>
      <c r="E952" s="46"/>
      <c r="F952" s="46"/>
      <c r="G952" s="46"/>
      <c r="H952" s="46"/>
      <c r="I952" s="46"/>
      <c r="J952" s="46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  <c r="Y952" s="46"/>
      <c r="Z952" s="46"/>
    </row>
    <row r="953" spans="1:26" ht="15.75" customHeight="1" x14ac:dyDescent="0.25">
      <c r="A953" s="46"/>
      <c r="B953" s="46"/>
      <c r="C953" s="46"/>
      <c r="D953" s="46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  <c r="Y953" s="46"/>
      <c r="Z953" s="46"/>
    </row>
    <row r="954" spans="1:26" ht="15.75" customHeight="1" x14ac:dyDescent="0.25">
      <c r="A954" s="46"/>
      <c r="B954" s="46"/>
      <c r="C954" s="46"/>
      <c r="D954" s="46"/>
      <c r="E954" s="46"/>
      <c r="F954" s="46"/>
      <c r="G954" s="46"/>
      <c r="H954" s="46"/>
      <c r="I954" s="46"/>
      <c r="J954" s="46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  <c r="V954" s="46"/>
      <c r="W954" s="46"/>
      <c r="X954" s="46"/>
      <c r="Y954" s="46"/>
      <c r="Z954" s="46"/>
    </row>
    <row r="955" spans="1:26" ht="15.75" customHeight="1" x14ac:dyDescent="0.25">
      <c r="A955" s="46"/>
      <c r="B955" s="46"/>
      <c r="C955" s="46"/>
      <c r="D955" s="46"/>
      <c r="E955" s="46"/>
      <c r="F955" s="46"/>
      <c r="G955" s="46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  <c r="Y955" s="46"/>
      <c r="Z955" s="46"/>
    </row>
    <row r="956" spans="1:26" ht="15.75" customHeight="1" x14ac:dyDescent="0.25">
      <c r="A956" s="46"/>
      <c r="B956" s="46"/>
      <c r="C956" s="46"/>
      <c r="D956" s="46"/>
      <c r="E956" s="46"/>
      <c r="F956" s="46"/>
      <c r="G956" s="46"/>
      <c r="H956" s="46"/>
      <c r="I956" s="46"/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  <c r="Y956" s="46"/>
      <c r="Z956" s="46"/>
    </row>
    <row r="957" spans="1:26" ht="15.75" customHeight="1" x14ac:dyDescent="0.25">
      <c r="A957" s="46"/>
      <c r="B957" s="46"/>
      <c r="C957" s="46"/>
      <c r="D957" s="46"/>
      <c r="E957" s="46"/>
      <c r="F957" s="46"/>
      <c r="G957" s="46"/>
      <c r="H957" s="46"/>
      <c r="I957" s="46"/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  <c r="Y957" s="46"/>
      <c r="Z957" s="46"/>
    </row>
    <row r="958" spans="1:26" ht="15.75" customHeight="1" x14ac:dyDescent="0.25">
      <c r="A958" s="46"/>
      <c r="B958" s="46"/>
      <c r="C958" s="46"/>
      <c r="D958" s="46"/>
      <c r="E958" s="46"/>
      <c r="F958" s="46"/>
      <c r="G958" s="46"/>
      <c r="H958" s="46"/>
      <c r="I958" s="46"/>
      <c r="J958" s="46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  <c r="Y958" s="46"/>
      <c r="Z958" s="46"/>
    </row>
    <row r="959" spans="1:26" ht="15.75" customHeight="1" x14ac:dyDescent="0.25">
      <c r="A959" s="46"/>
      <c r="B959" s="46"/>
      <c r="C959" s="46"/>
      <c r="D959" s="46"/>
      <c r="E959" s="46"/>
      <c r="F959" s="46"/>
      <c r="G959" s="46"/>
      <c r="H959" s="46"/>
      <c r="I959" s="46"/>
      <c r="J959" s="46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  <c r="Y959" s="46"/>
      <c r="Z959" s="46"/>
    </row>
    <row r="960" spans="1:26" ht="15.75" customHeight="1" x14ac:dyDescent="0.25">
      <c r="A960" s="46"/>
      <c r="B960" s="46"/>
      <c r="C960" s="46"/>
      <c r="D960" s="46"/>
      <c r="E960" s="46"/>
      <c r="F960" s="46"/>
      <c r="G960" s="46"/>
      <c r="H960" s="46"/>
      <c r="I960" s="46"/>
      <c r="J960" s="46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  <c r="Y960" s="46"/>
      <c r="Z960" s="46"/>
    </row>
    <row r="961" spans="1:26" ht="15.75" customHeight="1" x14ac:dyDescent="0.25">
      <c r="A961" s="46"/>
      <c r="B961" s="46"/>
      <c r="C961" s="46"/>
      <c r="D961" s="46"/>
      <c r="E961" s="46"/>
      <c r="F961" s="46"/>
      <c r="G961" s="46"/>
      <c r="H961" s="46"/>
      <c r="I961" s="46"/>
      <c r="J961" s="46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  <c r="Y961" s="46"/>
      <c r="Z961" s="46"/>
    </row>
    <row r="962" spans="1:26" ht="15.75" customHeight="1" x14ac:dyDescent="0.25">
      <c r="A962" s="46"/>
      <c r="B962" s="46"/>
      <c r="C962" s="46"/>
      <c r="D962" s="46"/>
      <c r="E962" s="46"/>
      <c r="F962" s="46"/>
      <c r="G962" s="46"/>
      <c r="H962" s="46"/>
      <c r="I962" s="46"/>
      <c r="J962" s="46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  <c r="V962" s="46"/>
      <c r="W962" s="46"/>
      <c r="X962" s="46"/>
      <c r="Y962" s="46"/>
      <c r="Z962" s="46"/>
    </row>
    <row r="963" spans="1:26" ht="15.75" customHeight="1" x14ac:dyDescent="0.25">
      <c r="A963" s="46"/>
      <c r="B963" s="46"/>
      <c r="C963" s="46"/>
      <c r="D963" s="46"/>
      <c r="E963" s="46"/>
      <c r="F963" s="46"/>
      <c r="G963" s="46"/>
      <c r="H963" s="46"/>
      <c r="I963" s="46"/>
      <c r="J963" s="46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  <c r="Y963" s="46"/>
      <c r="Z963" s="46"/>
    </row>
    <row r="964" spans="1:26" ht="15.75" customHeight="1" x14ac:dyDescent="0.25">
      <c r="A964" s="46"/>
      <c r="B964" s="46"/>
      <c r="C964" s="46"/>
      <c r="D964" s="46"/>
      <c r="E964" s="46"/>
      <c r="F964" s="46"/>
      <c r="G964" s="46"/>
      <c r="H964" s="46"/>
      <c r="I964" s="46"/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  <c r="V964" s="46"/>
      <c r="W964" s="46"/>
      <c r="X964" s="46"/>
      <c r="Y964" s="46"/>
      <c r="Z964" s="46"/>
    </row>
    <row r="965" spans="1:26" ht="15.75" customHeight="1" x14ac:dyDescent="0.25">
      <c r="A965" s="46"/>
      <c r="B965" s="46"/>
      <c r="C965" s="46"/>
      <c r="D965" s="46"/>
      <c r="E965" s="46"/>
      <c r="F965" s="46"/>
      <c r="G965" s="46"/>
      <c r="H965" s="46"/>
      <c r="I965" s="46"/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  <c r="Y965" s="46"/>
      <c r="Z965" s="46"/>
    </row>
    <row r="966" spans="1:26" ht="15.75" customHeight="1" x14ac:dyDescent="0.25">
      <c r="A966" s="46"/>
      <c r="B966" s="46"/>
      <c r="C966" s="46"/>
      <c r="D966" s="46"/>
      <c r="E966" s="46"/>
      <c r="F966" s="46"/>
      <c r="G966" s="46"/>
      <c r="H966" s="46"/>
      <c r="I966" s="46"/>
      <c r="J966" s="46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  <c r="Y966" s="46"/>
      <c r="Z966" s="46"/>
    </row>
    <row r="967" spans="1:26" ht="15.75" customHeight="1" x14ac:dyDescent="0.25">
      <c r="A967" s="46"/>
      <c r="B967" s="46"/>
      <c r="C967" s="46"/>
      <c r="D967" s="46"/>
      <c r="E967" s="46"/>
      <c r="F967" s="46"/>
      <c r="G967" s="46"/>
      <c r="H967" s="46"/>
      <c r="I967" s="46"/>
      <c r="J967" s="46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  <c r="Y967" s="46"/>
      <c r="Z967" s="46"/>
    </row>
    <row r="968" spans="1:26" ht="15.75" customHeight="1" x14ac:dyDescent="0.25">
      <c r="A968" s="46"/>
      <c r="B968" s="46"/>
      <c r="C968" s="46"/>
      <c r="D968" s="46"/>
      <c r="E968" s="46"/>
      <c r="F968" s="46"/>
      <c r="G968" s="46"/>
      <c r="H968" s="46"/>
      <c r="I968" s="46"/>
      <c r="J968" s="46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  <c r="X968" s="46"/>
      <c r="Y968" s="46"/>
      <c r="Z968" s="46"/>
    </row>
    <row r="969" spans="1:26" ht="15.75" customHeight="1" x14ac:dyDescent="0.25">
      <c r="A969" s="46"/>
      <c r="B969" s="46"/>
      <c r="C969" s="46"/>
      <c r="D969" s="46"/>
      <c r="E969" s="46"/>
      <c r="F969" s="46"/>
      <c r="G969" s="46"/>
      <c r="H969" s="46"/>
      <c r="I969" s="46"/>
      <c r="J969" s="46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  <c r="V969" s="46"/>
      <c r="W969" s="46"/>
      <c r="X969" s="46"/>
      <c r="Y969" s="46"/>
      <c r="Z969" s="46"/>
    </row>
    <row r="970" spans="1:26" ht="15.75" customHeight="1" x14ac:dyDescent="0.25">
      <c r="A970" s="46"/>
      <c r="B970" s="46"/>
      <c r="C970" s="46"/>
      <c r="D970" s="46"/>
      <c r="E970" s="46"/>
      <c r="F970" s="46"/>
      <c r="G970" s="46"/>
      <c r="H970" s="46"/>
      <c r="I970" s="46"/>
      <c r="J970" s="46"/>
      <c r="K970" s="46"/>
      <c r="L970" s="46"/>
      <c r="M970" s="46"/>
      <c r="N970" s="46"/>
      <c r="O970" s="46"/>
      <c r="P970" s="46"/>
      <c r="Q970" s="46"/>
      <c r="R970" s="46"/>
      <c r="S970" s="46"/>
      <c r="T970" s="46"/>
      <c r="U970" s="46"/>
      <c r="V970" s="46"/>
      <c r="W970" s="46"/>
      <c r="X970" s="46"/>
      <c r="Y970" s="46"/>
      <c r="Z970" s="46"/>
    </row>
    <row r="971" spans="1:26" ht="15.75" customHeight="1" x14ac:dyDescent="0.25">
      <c r="A971" s="46"/>
      <c r="B971" s="46"/>
      <c r="C971" s="46"/>
      <c r="D971" s="46"/>
      <c r="E971" s="46"/>
      <c r="F971" s="46"/>
      <c r="G971" s="46"/>
      <c r="H971" s="46"/>
      <c r="I971" s="46"/>
      <c r="J971" s="46"/>
      <c r="K971" s="46"/>
      <c r="L971" s="46"/>
      <c r="M971" s="46"/>
      <c r="N971" s="46"/>
      <c r="O971" s="46"/>
      <c r="P971" s="46"/>
      <c r="Q971" s="46"/>
      <c r="R971" s="46"/>
      <c r="S971" s="46"/>
      <c r="T971" s="46"/>
      <c r="U971" s="46"/>
      <c r="V971" s="46"/>
      <c r="W971" s="46"/>
      <c r="X971" s="46"/>
      <c r="Y971" s="46"/>
      <c r="Z971" s="46"/>
    </row>
    <row r="972" spans="1:26" ht="15.75" customHeight="1" x14ac:dyDescent="0.25">
      <c r="A972" s="46"/>
      <c r="B972" s="46"/>
      <c r="C972" s="46"/>
      <c r="D972" s="46"/>
      <c r="E972" s="46"/>
      <c r="F972" s="46"/>
      <c r="G972" s="46"/>
      <c r="H972" s="46"/>
      <c r="I972" s="46"/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46"/>
      <c r="X972" s="46"/>
      <c r="Y972" s="46"/>
      <c r="Z972" s="46"/>
    </row>
    <row r="973" spans="1:26" ht="15.75" customHeight="1" x14ac:dyDescent="0.25">
      <c r="A973" s="46"/>
      <c r="B973" s="46"/>
      <c r="C973" s="46"/>
      <c r="D973" s="46"/>
      <c r="E973" s="46"/>
      <c r="F973" s="46"/>
      <c r="G973" s="46"/>
      <c r="H973" s="46"/>
      <c r="I973" s="46"/>
      <c r="J973" s="46"/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  <c r="V973" s="46"/>
      <c r="W973" s="46"/>
      <c r="X973" s="46"/>
      <c r="Y973" s="46"/>
      <c r="Z973" s="46"/>
    </row>
    <row r="974" spans="1:26" ht="15.75" customHeight="1" x14ac:dyDescent="0.25">
      <c r="A974" s="46"/>
      <c r="B974" s="46"/>
      <c r="C974" s="46"/>
      <c r="D974" s="46"/>
      <c r="E974" s="46"/>
      <c r="F974" s="46"/>
      <c r="G974" s="46"/>
      <c r="H974" s="46"/>
      <c r="I974" s="46"/>
      <c r="J974" s="46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  <c r="V974" s="46"/>
      <c r="W974" s="46"/>
      <c r="X974" s="46"/>
      <c r="Y974" s="46"/>
      <c r="Z974" s="46"/>
    </row>
    <row r="975" spans="1:26" ht="15.75" customHeight="1" x14ac:dyDescent="0.25">
      <c r="A975" s="46"/>
      <c r="B975" s="46"/>
      <c r="C975" s="46"/>
      <c r="D975" s="46"/>
      <c r="E975" s="46"/>
      <c r="F975" s="46"/>
      <c r="G975" s="46"/>
      <c r="H975" s="46"/>
      <c r="I975" s="46"/>
      <c r="J975" s="46"/>
      <c r="K975" s="46"/>
      <c r="L975" s="46"/>
      <c r="M975" s="46"/>
      <c r="N975" s="46"/>
      <c r="O975" s="46"/>
      <c r="P975" s="46"/>
      <c r="Q975" s="46"/>
      <c r="R975" s="46"/>
      <c r="S975" s="46"/>
      <c r="T975" s="46"/>
      <c r="U975" s="46"/>
      <c r="V975" s="46"/>
      <c r="W975" s="46"/>
      <c r="X975" s="46"/>
      <c r="Y975" s="46"/>
      <c r="Z975" s="46"/>
    </row>
    <row r="976" spans="1:26" ht="15.75" customHeight="1" x14ac:dyDescent="0.25">
      <c r="A976" s="46"/>
      <c r="B976" s="46"/>
      <c r="C976" s="46"/>
      <c r="D976" s="46"/>
      <c r="E976" s="46"/>
      <c r="F976" s="46"/>
      <c r="G976" s="46"/>
      <c r="H976" s="46"/>
      <c r="I976" s="46"/>
      <c r="J976" s="46"/>
      <c r="K976" s="46"/>
      <c r="L976" s="46"/>
      <c r="M976" s="46"/>
      <c r="N976" s="46"/>
      <c r="O976" s="46"/>
      <c r="P976" s="46"/>
      <c r="Q976" s="46"/>
      <c r="R976" s="46"/>
      <c r="S976" s="46"/>
      <c r="T976" s="46"/>
      <c r="U976" s="46"/>
      <c r="V976" s="46"/>
      <c r="W976" s="46"/>
      <c r="X976" s="46"/>
      <c r="Y976" s="46"/>
      <c r="Z976" s="46"/>
    </row>
    <row r="977" spans="1:26" ht="15.75" customHeight="1" x14ac:dyDescent="0.25">
      <c r="A977" s="46"/>
      <c r="B977" s="46"/>
      <c r="C977" s="46"/>
      <c r="D977" s="46"/>
      <c r="E977" s="46"/>
      <c r="F977" s="46"/>
      <c r="G977" s="46"/>
      <c r="H977" s="46"/>
      <c r="I977" s="46"/>
      <c r="J977" s="46"/>
      <c r="K977" s="46"/>
      <c r="L977" s="46"/>
      <c r="M977" s="46"/>
      <c r="N977" s="46"/>
      <c r="O977" s="46"/>
      <c r="P977" s="46"/>
      <c r="Q977" s="46"/>
      <c r="R977" s="46"/>
      <c r="S977" s="46"/>
      <c r="T977" s="46"/>
      <c r="U977" s="46"/>
      <c r="V977" s="46"/>
      <c r="W977" s="46"/>
      <c r="X977" s="46"/>
      <c r="Y977" s="46"/>
      <c r="Z977" s="46"/>
    </row>
    <row r="978" spans="1:26" ht="15.75" customHeight="1" x14ac:dyDescent="0.25">
      <c r="A978" s="46"/>
      <c r="B978" s="46"/>
      <c r="C978" s="46"/>
      <c r="D978" s="46"/>
      <c r="E978" s="46"/>
      <c r="F978" s="46"/>
      <c r="G978" s="46"/>
      <c r="H978" s="46"/>
      <c r="I978" s="46"/>
      <c r="J978" s="46"/>
      <c r="K978" s="46"/>
      <c r="L978" s="46"/>
      <c r="M978" s="46"/>
      <c r="N978" s="46"/>
      <c r="O978" s="46"/>
      <c r="P978" s="46"/>
      <c r="Q978" s="46"/>
      <c r="R978" s="46"/>
      <c r="S978" s="46"/>
      <c r="T978" s="46"/>
      <c r="U978" s="46"/>
      <c r="V978" s="46"/>
      <c r="W978" s="46"/>
      <c r="X978" s="46"/>
      <c r="Y978" s="46"/>
      <c r="Z978" s="46"/>
    </row>
    <row r="979" spans="1:26" ht="15.75" customHeight="1" x14ac:dyDescent="0.25">
      <c r="A979" s="46"/>
      <c r="B979" s="46"/>
      <c r="C979" s="46"/>
      <c r="D979" s="46"/>
      <c r="E979" s="46"/>
      <c r="F979" s="46"/>
      <c r="G979" s="46"/>
      <c r="H979" s="46"/>
      <c r="I979" s="46"/>
      <c r="J979" s="46"/>
      <c r="K979" s="46"/>
      <c r="L979" s="46"/>
      <c r="M979" s="46"/>
      <c r="N979" s="46"/>
      <c r="O979" s="46"/>
      <c r="P979" s="46"/>
      <c r="Q979" s="46"/>
      <c r="R979" s="46"/>
      <c r="S979" s="46"/>
      <c r="T979" s="46"/>
      <c r="U979" s="46"/>
      <c r="V979" s="46"/>
      <c r="W979" s="46"/>
      <c r="X979" s="46"/>
      <c r="Y979" s="46"/>
      <c r="Z979" s="46"/>
    </row>
    <row r="980" spans="1:26" ht="15.75" customHeight="1" x14ac:dyDescent="0.25">
      <c r="A980" s="46"/>
      <c r="B980" s="46"/>
      <c r="C980" s="46"/>
      <c r="D980" s="46"/>
      <c r="E980" s="46"/>
      <c r="F980" s="46"/>
      <c r="G980" s="46"/>
      <c r="H980" s="46"/>
      <c r="I980" s="46"/>
      <c r="J980" s="46"/>
      <c r="K980" s="46"/>
      <c r="L980" s="46"/>
      <c r="M980" s="46"/>
      <c r="N980" s="46"/>
      <c r="O980" s="46"/>
      <c r="P980" s="46"/>
      <c r="Q980" s="46"/>
      <c r="R980" s="46"/>
      <c r="S980" s="46"/>
      <c r="T980" s="46"/>
      <c r="U980" s="46"/>
      <c r="V980" s="46"/>
      <c r="W980" s="46"/>
      <c r="X980" s="46"/>
      <c r="Y980" s="46"/>
      <c r="Z980" s="46"/>
    </row>
    <row r="981" spans="1:26" ht="15.75" customHeight="1" x14ac:dyDescent="0.25">
      <c r="A981" s="46"/>
      <c r="B981" s="46"/>
      <c r="C981" s="46"/>
      <c r="D981" s="46"/>
      <c r="E981" s="46"/>
      <c r="F981" s="46"/>
      <c r="G981" s="46"/>
      <c r="H981" s="46"/>
      <c r="I981" s="46"/>
      <c r="J981" s="46"/>
      <c r="K981" s="46"/>
      <c r="L981" s="46"/>
      <c r="M981" s="46"/>
      <c r="N981" s="46"/>
      <c r="O981" s="46"/>
      <c r="P981" s="46"/>
      <c r="Q981" s="46"/>
      <c r="R981" s="46"/>
      <c r="S981" s="46"/>
      <c r="T981" s="46"/>
      <c r="U981" s="46"/>
      <c r="V981" s="46"/>
      <c r="W981" s="46"/>
      <c r="X981" s="46"/>
      <c r="Y981" s="46"/>
      <c r="Z981" s="46"/>
    </row>
    <row r="982" spans="1:26" ht="15.75" customHeight="1" x14ac:dyDescent="0.25">
      <c r="A982" s="46"/>
      <c r="B982" s="46"/>
      <c r="C982" s="46"/>
      <c r="D982" s="46"/>
      <c r="E982" s="46"/>
      <c r="F982" s="46"/>
      <c r="G982" s="46"/>
      <c r="H982" s="46"/>
      <c r="I982" s="46"/>
      <c r="J982" s="46"/>
      <c r="K982" s="46"/>
      <c r="L982" s="46"/>
      <c r="M982" s="46"/>
      <c r="N982" s="46"/>
      <c r="O982" s="46"/>
      <c r="P982" s="46"/>
      <c r="Q982" s="46"/>
      <c r="R982" s="46"/>
      <c r="S982" s="46"/>
      <c r="T982" s="46"/>
      <c r="U982" s="46"/>
      <c r="V982" s="46"/>
      <c r="W982" s="46"/>
      <c r="X982" s="46"/>
      <c r="Y982" s="46"/>
      <c r="Z982" s="46"/>
    </row>
    <row r="983" spans="1:26" ht="15.75" customHeight="1" x14ac:dyDescent="0.25">
      <c r="A983" s="46"/>
      <c r="B983" s="46"/>
      <c r="C983" s="46"/>
      <c r="D983" s="46"/>
      <c r="E983" s="46"/>
      <c r="F983" s="46"/>
      <c r="G983" s="46"/>
      <c r="H983" s="46"/>
      <c r="I983" s="46"/>
      <c r="J983" s="46"/>
      <c r="K983" s="46"/>
      <c r="L983" s="46"/>
      <c r="M983" s="46"/>
      <c r="N983" s="46"/>
      <c r="O983" s="46"/>
      <c r="P983" s="46"/>
      <c r="Q983" s="46"/>
      <c r="R983" s="46"/>
      <c r="S983" s="46"/>
      <c r="T983" s="46"/>
      <c r="U983" s="46"/>
      <c r="V983" s="46"/>
      <c r="W983" s="46"/>
      <c r="X983" s="46"/>
      <c r="Y983" s="46"/>
      <c r="Z983" s="46"/>
    </row>
    <row r="984" spans="1:26" ht="15.75" customHeight="1" x14ac:dyDescent="0.25">
      <c r="A984" s="46"/>
      <c r="B984" s="46"/>
      <c r="C984" s="46"/>
      <c r="D984" s="46"/>
      <c r="E984" s="46"/>
      <c r="F984" s="46"/>
      <c r="G984" s="46"/>
      <c r="H984" s="46"/>
      <c r="I984" s="46"/>
      <c r="J984" s="46"/>
      <c r="K984" s="46"/>
      <c r="L984" s="46"/>
      <c r="M984" s="46"/>
      <c r="N984" s="46"/>
      <c r="O984" s="46"/>
      <c r="P984" s="46"/>
      <c r="Q984" s="46"/>
      <c r="R984" s="46"/>
      <c r="S984" s="46"/>
      <c r="T984" s="46"/>
      <c r="U984" s="46"/>
      <c r="V984" s="46"/>
      <c r="W984" s="46"/>
      <c r="X984" s="46"/>
      <c r="Y984" s="46"/>
      <c r="Z984" s="46"/>
    </row>
    <row r="985" spans="1:26" ht="15.75" customHeight="1" x14ac:dyDescent="0.25">
      <c r="A985" s="46"/>
      <c r="B985" s="46"/>
      <c r="C985" s="46"/>
      <c r="D985" s="46"/>
      <c r="E985" s="46"/>
      <c r="F985" s="46"/>
      <c r="G985" s="46"/>
      <c r="H985" s="46"/>
      <c r="I985" s="46"/>
      <c r="J985" s="46"/>
      <c r="K985" s="46"/>
      <c r="L985" s="46"/>
      <c r="M985" s="46"/>
      <c r="N985" s="46"/>
      <c r="O985" s="46"/>
      <c r="P985" s="46"/>
      <c r="Q985" s="46"/>
      <c r="R985" s="46"/>
      <c r="S985" s="46"/>
      <c r="T985" s="46"/>
      <c r="U985" s="46"/>
      <c r="V985" s="46"/>
      <c r="W985" s="46"/>
      <c r="X985" s="46"/>
      <c r="Y985" s="46"/>
      <c r="Z985" s="46"/>
    </row>
    <row r="986" spans="1:26" ht="15.75" customHeight="1" x14ac:dyDescent="0.25">
      <c r="A986" s="46"/>
      <c r="B986" s="46"/>
      <c r="C986" s="46"/>
      <c r="D986" s="46"/>
      <c r="E986" s="46"/>
      <c r="F986" s="46"/>
      <c r="G986" s="46"/>
      <c r="H986" s="46"/>
      <c r="I986" s="46"/>
      <c r="J986" s="46"/>
      <c r="K986" s="46"/>
      <c r="L986" s="46"/>
      <c r="M986" s="46"/>
      <c r="N986" s="46"/>
      <c r="O986" s="46"/>
      <c r="P986" s="46"/>
      <c r="Q986" s="46"/>
      <c r="R986" s="46"/>
      <c r="S986" s="46"/>
      <c r="T986" s="46"/>
      <c r="U986" s="46"/>
      <c r="V986" s="46"/>
      <c r="W986" s="46"/>
      <c r="X986" s="46"/>
      <c r="Y986" s="46"/>
      <c r="Z986" s="46"/>
    </row>
    <row r="987" spans="1:26" ht="15.75" customHeight="1" x14ac:dyDescent="0.25">
      <c r="A987" s="46"/>
      <c r="B987" s="46"/>
      <c r="C987" s="46"/>
      <c r="D987" s="46"/>
      <c r="E987" s="46"/>
      <c r="F987" s="46"/>
      <c r="G987" s="46"/>
      <c r="H987" s="46"/>
      <c r="I987" s="46"/>
      <c r="J987" s="46"/>
      <c r="K987" s="46"/>
      <c r="L987" s="46"/>
      <c r="M987" s="46"/>
      <c r="N987" s="46"/>
      <c r="O987" s="46"/>
      <c r="P987" s="46"/>
      <c r="Q987" s="46"/>
      <c r="R987" s="46"/>
      <c r="S987" s="46"/>
      <c r="T987" s="46"/>
      <c r="U987" s="46"/>
      <c r="V987" s="46"/>
      <c r="W987" s="46"/>
      <c r="X987" s="46"/>
      <c r="Y987" s="46"/>
      <c r="Z987" s="46"/>
    </row>
    <row r="988" spans="1:26" ht="15.75" customHeight="1" x14ac:dyDescent="0.25">
      <c r="A988" s="46"/>
      <c r="B988" s="46"/>
      <c r="C988" s="46"/>
      <c r="D988" s="46"/>
      <c r="E988" s="46"/>
      <c r="F988" s="46"/>
      <c r="G988" s="46"/>
      <c r="H988" s="46"/>
      <c r="I988" s="46"/>
      <c r="J988" s="46"/>
      <c r="K988" s="46"/>
      <c r="L988" s="46"/>
      <c r="M988" s="46"/>
      <c r="N988" s="46"/>
      <c r="O988" s="46"/>
      <c r="P988" s="46"/>
      <c r="Q988" s="46"/>
      <c r="R988" s="46"/>
      <c r="S988" s="46"/>
      <c r="T988" s="46"/>
      <c r="U988" s="46"/>
      <c r="V988" s="46"/>
      <c r="W988" s="46"/>
      <c r="X988" s="46"/>
      <c r="Y988" s="46"/>
      <c r="Z988" s="46"/>
    </row>
    <row r="989" spans="1:26" ht="15.75" customHeight="1" x14ac:dyDescent="0.25">
      <c r="A989" s="46"/>
      <c r="B989" s="46"/>
      <c r="C989" s="46"/>
      <c r="D989" s="46"/>
      <c r="E989" s="46"/>
      <c r="F989" s="46"/>
      <c r="G989" s="46"/>
      <c r="H989" s="46"/>
      <c r="I989" s="46"/>
      <c r="J989" s="46"/>
      <c r="K989" s="46"/>
      <c r="L989" s="46"/>
      <c r="M989" s="46"/>
      <c r="N989" s="46"/>
      <c r="O989" s="46"/>
      <c r="P989" s="46"/>
      <c r="Q989" s="46"/>
      <c r="R989" s="46"/>
      <c r="S989" s="46"/>
      <c r="T989" s="46"/>
      <c r="U989" s="46"/>
      <c r="V989" s="46"/>
      <c r="W989" s="46"/>
      <c r="X989" s="46"/>
      <c r="Y989" s="46"/>
      <c r="Z989" s="46"/>
    </row>
    <row r="990" spans="1:26" ht="15.75" customHeight="1" x14ac:dyDescent="0.25">
      <c r="A990" s="46"/>
      <c r="B990" s="46"/>
      <c r="C990" s="46"/>
      <c r="D990" s="46"/>
      <c r="E990" s="46"/>
      <c r="F990" s="46"/>
      <c r="G990" s="46"/>
      <c r="H990" s="46"/>
      <c r="I990" s="46"/>
      <c r="J990" s="46"/>
      <c r="K990" s="46"/>
      <c r="L990" s="46"/>
      <c r="M990" s="46"/>
      <c r="N990" s="46"/>
      <c r="O990" s="46"/>
      <c r="P990" s="46"/>
      <c r="Q990" s="46"/>
      <c r="R990" s="46"/>
      <c r="S990" s="46"/>
      <c r="T990" s="46"/>
      <c r="U990" s="46"/>
      <c r="V990" s="46"/>
      <c r="W990" s="46"/>
      <c r="X990" s="46"/>
      <c r="Y990" s="46"/>
      <c r="Z990" s="46"/>
    </row>
    <row r="991" spans="1:26" ht="15.75" customHeight="1" x14ac:dyDescent="0.25">
      <c r="A991" s="46"/>
      <c r="B991" s="46"/>
      <c r="C991" s="46"/>
      <c r="D991" s="46"/>
      <c r="E991" s="46"/>
      <c r="F991" s="46"/>
      <c r="G991" s="46"/>
      <c r="H991" s="46"/>
      <c r="I991" s="46"/>
      <c r="J991" s="46"/>
      <c r="K991" s="46"/>
      <c r="L991" s="46"/>
      <c r="M991" s="46"/>
      <c r="N991" s="46"/>
      <c r="O991" s="46"/>
      <c r="P991" s="46"/>
      <c r="Q991" s="46"/>
      <c r="R991" s="46"/>
      <c r="S991" s="46"/>
      <c r="T991" s="46"/>
      <c r="U991" s="46"/>
      <c r="V991" s="46"/>
      <c r="W991" s="46"/>
      <c r="X991" s="46"/>
      <c r="Y991" s="46"/>
      <c r="Z991" s="46"/>
    </row>
    <row r="992" spans="1:26" ht="15.75" customHeight="1" x14ac:dyDescent="0.25">
      <c r="A992" s="46"/>
      <c r="B992" s="46"/>
      <c r="C992" s="46"/>
      <c r="D992" s="46"/>
      <c r="E992" s="46"/>
      <c r="F992" s="46"/>
      <c r="G992" s="46"/>
      <c r="H992" s="46"/>
      <c r="I992" s="46"/>
      <c r="J992" s="46"/>
      <c r="K992" s="46"/>
      <c r="L992" s="46"/>
      <c r="M992" s="46"/>
      <c r="N992" s="46"/>
      <c r="O992" s="46"/>
      <c r="P992" s="46"/>
      <c r="Q992" s="46"/>
      <c r="R992" s="46"/>
      <c r="S992" s="46"/>
      <c r="T992" s="46"/>
      <c r="U992" s="46"/>
      <c r="V992" s="46"/>
      <c r="W992" s="46"/>
      <c r="X992" s="46"/>
      <c r="Y992" s="46"/>
      <c r="Z992" s="46"/>
    </row>
    <row r="993" spans="1:26" ht="15.75" customHeight="1" x14ac:dyDescent="0.25">
      <c r="A993" s="46"/>
      <c r="B993" s="46"/>
      <c r="C993" s="46"/>
      <c r="D993" s="46"/>
      <c r="E993" s="46"/>
      <c r="F993" s="46"/>
      <c r="G993" s="46"/>
      <c r="H993" s="46"/>
      <c r="I993" s="46"/>
      <c r="J993" s="46"/>
      <c r="K993" s="46"/>
      <c r="L993" s="46"/>
      <c r="M993" s="46"/>
      <c r="N993" s="46"/>
      <c r="O993" s="46"/>
      <c r="P993" s="46"/>
      <c r="Q993" s="46"/>
      <c r="R993" s="46"/>
      <c r="S993" s="46"/>
      <c r="T993" s="46"/>
      <c r="U993" s="46"/>
      <c r="V993" s="46"/>
      <c r="W993" s="46"/>
      <c r="X993" s="46"/>
      <c r="Y993" s="46"/>
      <c r="Z993" s="46"/>
    </row>
    <row r="994" spans="1:26" ht="15.75" customHeight="1" x14ac:dyDescent="0.25">
      <c r="A994" s="46"/>
      <c r="B994" s="46"/>
      <c r="C994" s="46"/>
      <c r="D994" s="46"/>
      <c r="E994" s="46"/>
      <c r="F994" s="46"/>
      <c r="G994" s="46"/>
      <c r="H994" s="46"/>
      <c r="I994" s="46"/>
      <c r="J994" s="46"/>
      <c r="K994" s="46"/>
      <c r="L994" s="46"/>
      <c r="M994" s="46"/>
      <c r="N994" s="46"/>
      <c r="O994" s="46"/>
      <c r="P994" s="46"/>
      <c r="Q994" s="46"/>
      <c r="R994" s="46"/>
      <c r="S994" s="46"/>
      <c r="T994" s="46"/>
      <c r="U994" s="46"/>
      <c r="V994" s="46"/>
      <c r="W994" s="46"/>
      <c r="X994" s="46"/>
      <c r="Y994" s="46"/>
      <c r="Z994" s="46"/>
    </row>
    <row r="995" spans="1:26" ht="15.75" customHeight="1" x14ac:dyDescent="0.25">
      <c r="A995" s="46"/>
      <c r="B995" s="46"/>
      <c r="C995" s="46"/>
      <c r="D995" s="46"/>
      <c r="E995" s="46"/>
      <c r="F995" s="46"/>
      <c r="G995" s="46"/>
      <c r="H995" s="46"/>
      <c r="I995" s="46"/>
      <c r="J995" s="46"/>
      <c r="K995" s="46"/>
      <c r="L995" s="46"/>
      <c r="M995" s="46"/>
      <c r="N995" s="46"/>
      <c r="O995" s="46"/>
      <c r="P995" s="46"/>
      <c r="Q995" s="46"/>
      <c r="R995" s="46"/>
      <c r="S995" s="46"/>
      <c r="T995" s="46"/>
      <c r="U995" s="46"/>
      <c r="V995" s="46"/>
      <c r="W995" s="46"/>
      <c r="X995" s="46"/>
      <c r="Y995" s="46"/>
      <c r="Z995" s="46"/>
    </row>
    <row r="996" spans="1:26" ht="15.75" customHeight="1" x14ac:dyDescent="0.25">
      <c r="A996" s="46"/>
      <c r="B996" s="46"/>
      <c r="C996" s="46"/>
      <c r="D996" s="46"/>
      <c r="E996" s="46"/>
      <c r="F996" s="46"/>
      <c r="G996" s="46"/>
      <c r="H996" s="46"/>
      <c r="I996" s="46"/>
      <c r="J996" s="46"/>
      <c r="K996" s="46"/>
      <c r="L996" s="46"/>
      <c r="M996" s="46"/>
      <c r="N996" s="46"/>
      <c r="O996" s="46"/>
      <c r="P996" s="46"/>
      <c r="Q996" s="46"/>
      <c r="R996" s="46"/>
      <c r="S996" s="46"/>
      <c r="T996" s="46"/>
      <c r="U996" s="46"/>
      <c r="V996" s="46"/>
      <c r="W996" s="46"/>
      <c r="X996" s="46"/>
      <c r="Y996" s="46"/>
      <c r="Z996" s="46"/>
    </row>
    <row r="997" spans="1:26" ht="15.75" customHeight="1" x14ac:dyDescent="0.25">
      <c r="A997" s="46"/>
      <c r="B997" s="46"/>
      <c r="C997" s="46"/>
      <c r="D997" s="46"/>
      <c r="E997" s="46"/>
      <c r="F997" s="46"/>
      <c r="G997" s="46"/>
      <c r="H997" s="46"/>
      <c r="I997" s="46"/>
      <c r="J997" s="46"/>
      <c r="K997" s="46"/>
      <c r="L997" s="46"/>
      <c r="M997" s="46"/>
      <c r="N997" s="46"/>
      <c r="O997" s="46"/>
      <c r="P997" s="46"/>
      <c r="Q997" s="46"/>
      <c r="R997" s="46"/>
      <c r="S997" s="46"/>
      <c r="T997" s="46"/>
      <c r="U997" s="46"/>
      <c r="V997" s="46"/>
      <c r="W997" s="46"/>
      <c r="X997" s="46"/>
      <c r="Y997" s="46"/>
      <c r="Z997" s="46"/>
    </row>
    <row r="998" spans="1:26" ht="15.75" customHeight="1" x14ac:dyDescent="0.25">
      <c r="A998" s="46"/>
      <c r="B998" s="46"/>
      <c r="C998" s="46"/>
      <c r="D998" s="46"/>
      <c r="E998" s="46"/>
      <c r="F998" s="46"/>
      <c r="G998" s="46"/>
      <c r="H998" s="46"/>
      <c r="I998" s="46"/>
      <c r="J998" s="46"/>
      <c r="K998" s="46"/>
      <c r="L998" s="46"/>
      <c r="M998" s="46"/>
      <c r="N998" s="46"/>
      <c r="O998" s="46"/>
      <c r="P998" s="46"/>
      <c r="Q998" s="46"/>
      <c r="R998" s="46"/>
      <c r="S998" s="46"/>
      <c r="T998" s="46"/>
      <c r="U998" s="46"/>
      <c r="V998" s="46"/>
      <c r="W998" s="46"/>
      <c r="X998" s="46"/>
      <c r="Y998" s="46"/>
      <c r="Z998" s="46"/>
    </row>
    <row r="999" spans="1:26" ht="15.75" customHeight="1" x14ac:dyDescent="0.25">
      <c r="A999" s="46"/>
      <c r="B999" s="46"/>
      <c r="C999" s="46"/>
      <c r="D999" s="46"/>
      <c r="E999" s="46"/>
      <c r="F999" s="46"/>
      <c r="G999" s="46"/>
      <c r="H999" s="46"/>
      <c r="I999" s="46"/>
      <c r="J999" s="46"/>
      <c r="K999" s="46"/>
      <c r="L999" s="46"/>
      <c r="M999" s="46"/>
      <c r="N999" s="46"/>
      <c r="O999" s="46"/>
      <c r="P999" s="46"/>
      <c r="Q999" s="46"/>
      <c r="R999" s="46"/>
      <c r="S999" s="46"/>
      <c r="T999" s="46"/>
      <c r="U999" s="46"/>
      <c r="V999" s="46"/>
      <c r="W999" s="46"/>
      <c r="X999" s="46"/>
      <c r="Y999" s="46"/>
      <c r="Z999" s="46"/>
    </row>
    <row r="1000" spans="1:26" ht="15.75" customHeight="1" x14ac:dyDescent="0.25">
      <c r="A1000" s="46"/>
      <c r="B1000" s="46"/>
      <c r="C1000" s="46"/>
      <c r="D1000" s="46"/>
      <c r="E1000" s="46"/>
      <c r="F1000" s="46"/>
      <c r="G1000" s="46"/>
      <c r="H1000" s="46"/>
      <c r="I1000" s="46"/>
      <c r="J1000" s="46"/>
      <c r="K1000" s="46"/>
      <c r="L1000" s="46"/>
      <c r="M1000" s="46"/>
      <c r="N1000" s="46"/>
      <c r="O1000" s="46"/>
      <c r="P1000" s="46"/>
      <c r="Q1000" s="46"/>
      <c r="R1000" s="46"/>
      <c r="S1000" s="46"/>
      <c r="T1000" s="46"/>
      <c r="U1000" s="46"/>
      <c r="V1000" s="46"/>
      <c r="W1000" s="46"/>
      <c r="X1000" s="46"/>
      <c r="Y1000" s="46"/>
      <c r="Z1000" s="46"/>
    </row>
  </sheetData>
  <mergeCells count="3">
    <mergeCell ref="J3:K3"/>
    <mergeCell ref="D12:E12"/>
    <mergeCell ref="D34:E34"/>
  </mergeCells>
  <pageMargins left="0.7" right="0.7" top="0.75" bottom="0.75" header="0" footer="0"/>
  <pageSetup paperSize="9" fitToWidth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5"/>
  <sheetViews>
    <sheetView topLeftCell="C1" workbookViewId="0">
      <selection sqref="A1:L1"/>
    </sheetView>
  </sheetViews>
  <sheetFormatPr defaultColWidth="12" defaultRowHeight="15" customHeight="1" x14ac:dyDescent="0.2"/>
  <cols>
    <col min="1" max="1" width="10" customWidth="1"/>
    <col min="2" max="2" width="4.85546875" customWidth="1"/>
    <col min="3" max="3" width="11.7109375" customWidth="1"/>
    <col min="4" max="4" width="3.28515625" customWidth="1"/>
    <col min="5" max="5" width="4.85546875" customWidth="1"/>
    <col min="6" max="6" width="4.42578125" customWidth="1"/>
    <col min="7" max="7" width="6.85546875" customWidth="1"/>
    <col min="8" max="8" width="12.7109375" customWidth="1"/>
    <col min="9" max="9" width="7" customWidth="1"/>
    <col min="10" max="10" width="11.140625" customWidth="1"/>
    <col min="11" max="11" width="8" customWidth="1"/>
    <col min="12" max="12" width="10.85546875" customWidth="1"/>
    <col min="13" max="26" width="8" customWidth="1"/>
  </cols>
  <sheetData>
    <row r="1" spans="1:12" ht="22.5" customHeight="1" x14ac:dyDescent="0.3">
      <c r="A1" s="157" t="s">
        <v>34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2" ht="21" customHeight="1" x14ac:dyDescent="0.2">
      <c r="A2" s="179" t="str">
        <f>'surat tugas'!A7:L7</f>
        <v>DINAS PENDIDIKAN DAN KEBUDAYAAN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</row>
    <row r="3" spans="1:12" ht="21" customHeight="1" x14ac:dyDescent="0.2">
      <c r="A3" s="179" t="s">
        <v>36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</row>
    <row r="4" spans="1:12" ht="1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2" ht="18" customHeight="1" x14ac:dyDescent="0.2">
      <c r="A5" s="66" t="s">
        <v>120</v>
      </c>
      <c r="B5" s="4"/>
      <c r="C5" s="4"/>
      <c r="D5" s="4"/>
      <c r="E5" s="4"/>
      <c r="F5" s="4"/>
      <c r="G5" s="4"/>
      <c r="H5" s="4"/>
      <c r="J5" s="67" t="s">
        <v>121</v>
      </c>
      <c r="K5" s="68"/>
      <c r="L5" s="69"/>
    </row>
    <row r="6" spans="1:12" ht="16.5" customHeight="1" x14ac:dyDescent="0.2">
      <c r="A6" s="66" t="s">
        <v>122</v>
      </c>
      <c r="B6" s="4"/>
      <c r="C6" s="4"/>
      <c r="D6" s="4"/>
      <c r="E6" s="4"/>
      <c r="F6" s="4"/>
      <c r="G6" s="4"/>
      <c r="H6" s="4"/>
      <c r="J6" s="70" t="s">
        <v>123</v>
      </c>
      <c r="K6" s="71" t="str">
        <f>inputan!D31</f>
        <v>5.2.2.15.02</v>
      </c>
      <c r="L6" s="72"/>
    </row>
    <row r="7" spans="1:12" ht="10.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2" ht="15" customHeight="1" x14ac:dyDescent="0.2">
      <c r="A8" s="73" t="s">
        <v>124</v>
      </c>
      <c r="B8" s="4"/>
      <c r="C8" s="4"/>
      <c r="D8" s="4" t="e">
        <f>[1]KUINTANSI!$D$7</f>
        <v>#REF!</v>
      </c>
      <c r="E8" s="4"/>
      <c r="F8" s="4"/>
      <c r="G8" s="4"/>
      <c r="H8" s="4"/>
      <c r="I8" s="4"/>
      <c r="J8" s="4"/>
      <c r="K8" s="4"/>
    </row>
    <row r="9" spans="1:12" ht="7.5" customHeight="1" x14ac:dyDescent="0.2">
      <c r="A9" s="7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2" ht="9" customHeight="1" x14ac:dyDescent="0.2">
      <c r="B10" s="4"/>
      <c r="C10" s="4"/>
      <c r="D10" s="180" t="str">
        <f>Terbilang!D6</f>
        <v>DUA RATUS  RIBU  RUPIAH</v>
      </c>
      <c r="E10" s="171"/>
      <c r="F10" s="171"/>
      <c r="G10" s="171"/>
      <c r="H10" s="171"/>
      <c r="I10" s="171"/>
      <c r="J10" s="171"/>
      <c r="K10" s="171"/>
      <c r="L10" s="172"/>
    </row>
    <row r="11" spans="1:12" ht="15" customHeight="1" x14ac:dyDescent="0.2">
      <c r="A11" s="73" t="s">
        <v>125</v>
      </c>
      <c r="B11" s="4"/>
      <c r="C11" s="4"/>
      <c r="D11" s="181"/>
      <c r="E11" s="146"/>
      <c r="F11" s="146"/>
      <c r="G11" s="146"/>
      <c r="H11" s="146"/>
      <c r="I11" s="146"/>
      <c r="J11" s="146"/>
      <c r="K11" s="146"/>
      <c r="L11" s="164"/>
    </row>
    <row r="12" spans="1:12" ht="9.75" customHeight="1" x14ac:dyDescent="0.2">
      <c r="A12" s="4"/>
      <c r="B12" s="4"/>
      <c r="C12" s="4"/>
      <c r="D12" s="182"/>
      <c r="E12" s="183"/>
      <c r="F12" s="183"/>
      <c r="G12" s="183"/>
      <c r="H12" s="183"/>
      <c r="I12" s="183"/>
      <c r="J12" s="183"/>
      <c r="K12" s="183"/>
      <c r="L12" s="184"/>
    </row>
    <row r="13" spans="1:12" ht="11.25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2" ht="15" customHeight="1" x14ac:dyDescent="0.25">
      <c r="A14" s="185" t="s">
        <v>126</v>
      </c>
      <c r="B14" s="146"/>
      <c r="C14" s="146"/>
      <c r="D14" s="187" t="s">
        <v>127</v>
      </c>
      <c r="E14" s="146"/>
      <c r="F14" s="146"/>
      <c r="G14" s="146"/>
      <c r="H14" s="146"/>
      <c r="I14" s="190" t="str">
        <f>inputan!D7</f>
        <v>RAHMAN SUPARDI, S.Pd</v>
      </c>
      <c r="J14" s="146"/>
      <c r="K14" s="146"/>
      <c r="L14" s="146"/>
    </row>
    <row r="15" spans="1:12" ht="15" customHeight="1" x14ac:dyDescent="0.2">
      <c r="A15" s="74"/>
      <c r="B15" s="74"/>
      <c r="C15" s="74"/>
      <c r="D15" s="186" t="str">
        <f>inputan!D19</f>
        <v>Kegiatan MGMP Tingkat SMP</v>
      </c>
      <c r="E15" s="146"/>
      <c r="F15" s="146"/>
      <c r="G15" s="146"/>
      <c r="H15" s="146"/>
      <c r="I15" s="146"/>
      <c r="J15" s="146"/>
      <c r="K15" s="146"/>
      <c r="L15" s="146"/>
    </row>
    <row r="16" spans="1:12" ht="17.25" customHeight="1" x14ac:dyDescent="0.2">
      <c r="A16" s="74"/>
      <c r="B16" s="74"/>
      <c r="C16" s="74"/>
      <c r="D16" s="146"/>
      <c r="E16" s="146"/>
      <c r="F16" s="146"/>
      <c r="G16" s="146"/>
      <c r="H16" s="146"/>
      <c r="I16" s="146"/>
      <c r="J16" s="146"/>
      <c r="K16" s="146"/>
      <c r="L16" s="146"/>
    </row>
    <row r="17" spans="1:12" ht="11.25" customHeight="1" x14ac:dyDescent="0.2">
      <c r="A17" s="74"/>
      <c r="B17" s="74"/>
      <c r="C17" s="74"/>
      <c r="D17" s="75"/>
      <c r="E17" s="75"/>
      <c r="F17" s="75"/>
      <c r="G17" s="75"/>
      <c r="H17" s="75"/>
      <c r="I17" s="75"/>
      <c r="J17" s="75"/>
      <c r="K17" s="75"/>
    </row>
    <row r="18" spans="1:12" ht="15" customHeight="1" x14ac:dyDescent="0.2">
      <c r="A18" s="4" t="str">
        <f>inputan!K7</f>
        <v>- Trans.Tomoni-</v>
      </c>
      <c r="B18" s="4"/>
      <c r="C18" s="4" t="str">
        <f>inputan!D23</f>
        <v>Malili</v>
      </c>
      <c r="D18" s="4"/>
      <c r="E18" s="4"/>
      <c r="F18" s="76">
        <f>inputan!L7</f>
        <v>0</v>
      </c>
      <c r="G18" s="76" t="s">
        <v>11</v>
      </c>
      <c r="H18" s="77">
        <f>inputan!N7</f>
        <v>0</v>
      </c>
      <c r="I18" s="78" t="s">
        <v>128</v>
      </c>
      <c r="J18" s="79">
        <f t="shared" ref="J18:J20" si="0">H18*F18</f>
        <v>0</v>
      </c>
      <c r="K18" s="4"/>
    </row>
    <row r="19" spans="1:12" ht="15" customHeight="1" x14ac:dyDescent="0.2">
      <c r="A19" s="4" t="str">
        <f>inputan!K9</f>
        <v>- Penginapan</v>
      </c>
      <c r="B19" s="4"/>
      <c r="C19" s="4"/>
      <c r="D19" s="4"/>
      <c r="E19" s="4"/>
      <c r="F19" s="80">
        <f>inputan!L9</f>
        <v>0</v>
      </c>
      <c r="G19" s="80" t="s">
        <v>11</v>
      </c>
      <c r="H19" s="81">
        <f>inputan!N9</f>
        <v>0</v>
      </c>
      <c r="I19" s="80" t="s">
        <v>128</v>
      </c>
      <c r="J19" s="82">
        <f t="shared" si="0"/>
        <v>0</v>
      </c>
      <c r="K19" s="4"/>
    </row>
    <row r="20" spans="1:12" ht="15" customHeight="1" x14ac:dyDescent="0.2">
      <c r="A20" s="4" t="str">
        <f>inputan!K11</f>
        <v>- Lumpsum</v>
      </c>
      <c r="B20" s="4"/>
      <c r="C20" s="4"/>
      <c r="D20" s="4"/>
      <c r="E20" s="4"/>
      <c r="F20" s="80">
        <f>inputan!L11</f>
        <v>1</v>
      </c>
      <c r="G20" s="80" t="s">
        <v>11</v>
      </c>
      <c r="H20" s="83">
        <f>inputan!N11</f>
        <v>200000</v>
      </c>
      <c r="I20" s="80" t="s">
        <v>128</v>
      </c>
      <c r="J20" s="81">
        <f t="shared" si="0"/>
        <v>200000</v>
      </c>
      <c r="K20" s="84"/>
    </row>
    <row r="21" spans="1:12" ht="8.25" customHeight="1" x14ac:dyDescent="0.2">
      <c r="A21" s="4"/>
      <c r="B21" s="4"/>
      <c r="C21" s="4"/>
      <c r="D21" s="4"/>
      <c r="E21" s="4"/>
      <c r="F21" s="85"/>
      <c r="G21" s="86"/>
      <c r="H21" s="4"/>
      <c r="I21" s="4"/>
      <c r="J21" s="4"/>
      <c r="K21" s="4"/>
    </row>
    <row r="22" spans="1:12" ht="15" customHeight="1" x14ac:dyDescent="0.2">
      <c r="A22" s="149" t="s">
        <v>129</v>
      </c>
      <c r="B22" s="146"/>
      <c r="C22" s="146"/>
      <c r="D22" s="146"/>
      <c r="E22" s="4"/>
      <c r="F22" s="4"/>
      <c r="G22" s="4"/>
      <c r="H22" s="3"/>
      <c r="I22" s="87"/>
      <c r="J22" s="87" t="s">
        <v>130</v>
      </c>
      <c r="K22" s="188">
        <f ca="1">inputan!D21</f>
        <v>45070.66453263889</v>
      </c>
      <c r="L22" s="146"/>
    </row>
    <row r="23" spans="1:12" ht="15" customHeight="1" x14ac:dyDescent="0.2">
      <c r="A23" s="149" t="s">
        <v>131</v>
      </c>
      <c r="B23" s="146"/>
      <c r="C23" s="146"/>
      <c r="D23" s="146"/>
      <c r="E23" s="4"/>
      <c r="F23" s="4"/>
      <c r="G23" s="4" t="s">
        <v>132</v>
      </c>
      <c r="H23" s="88"/>
      <c r="I23" s="4"/>
      <c r="J23" s="88" t="s">
        <v>133</v>
      </c>
      <c r="K23" s="4"/>
    </row>
    <row r="24" spans="1:12" ht="15" customHeight="1" x14ac:dyDescent="0.2">
      <c r="A24" s="149"/>
      <c r="B24" s="146"/>
      <c r="C24" s="146"/>
      <c r="D24" s="146"/>
      <c r="E24" s="4"/>
      <c r="F24" s="4"/>
      <c r="G24" s="4"/>
      <c r="H24" s="4"/>
      <c r="I24" s="4"/>
      <c r="J24" s="4"/>
      <c r="K24" s="4"/>
    </row>
    <row r="25" spans="1:12" ht="15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2" ht="8.2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2" ht="15.75" customHeight="1" x14ac:dyDescent="0.25">
      <c r="A27" s="191" t="s">
        <v>134</v>
      </c>
      <c r="B27" s="146"/>
      <c r="C27" s="146"/>
      <c r="D27" s="18"/>
      <c r="E27" s="149"/>
      <c r="F27" s="146"/>
      <c r="G27" s="90" t="s">
        <v>135</v>
      </c>
      <c r="H27" s="91"/>
      <c r="I27" s="89"/>
      <c r="J27" s="189" t="str">
        <f>inputan!D7</f>
        <v>RAHMAN SUPARDI, S.Pd</v>
      </c>
      <c r="K27" s="146"/>
      <c r="L27" s="146"/>
    </row>
    <row r="28" spans="1:12" ht="15.75" customHeight="1" x14ac:dyDescent="0.25">
      <c r="A28" s="149" t="s">
        <v>136</v>
      </c>
      <c r="B28" s="146"/>
      <c r="C28" s="146"/>
      <c r="D28" s="7"/>
      <c r="E28" s="149"/>
      <c r="F28" s="146"/>
      <c r="G28" s="4" t="s">
        <v>137</v>
      </c>
      <c r="H28" s="3"/>
      <c r="I28" s="3"/>
      <c r="J28" s="3" t="s">
        <v>138</v>
      </c>
      <c r="K28" s="3"/>
    </row>
    <row r="29" spans="1:12" ht="15.75" customHeight="1" x14ac:dyDescent="0.25">
      <c r="A29" s="149" t="s">
        <v>139</v>
      </c>
      <c r="B29" s="146"/>
      <c r="C29" s="146"/>
      <c r="D29" s="7"/>
      <c r="E29" s="3"/>
      <c r="F29" s="3"/>
      <c r="G29" s="92" t="s">
        <v>140</v>
      </c>
      <c r="H29" s="3"/>
      <c r="I29" s="4"/>
      <c r="J29" s="3" t="s">
        <v>141</v>
      </c>
      <c r="K29" s="3"/>
    </row>
    <row r="30" spans="1:12" ht="15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 t="s">
        <v>142</v>
      </c>
      <c r="K30" s="93"/>
      <c r="L30" s="94"/>
    </row>
    <row r="31" spans="1:12" ht="15" customHeight="1" x14ac:dyDescent="0.2">
      <c r="A31" s="3"/>
      <c r="B31" s="3"/>
      <c r="C31" s="3"/>
      <c r="D31" s="3"/>
      <c r="E31" s="4"/>
      <c r="F31" s="4"/>
      <c r="G31" s="4"/>
      <c r="H31" s="4"/>
      <c r="I31" s="4"/>
      <c r="J31" s="4" t="s">
        <v>143</v>
      </c>
      <c r="K31" s="95"/>
      <c r="L31" s="96"/>
    </row>
    <row r="32" spans="1:12" ht="15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ht="13.5" customHeight="1" x14ac:dyDescent="0.25">
      <c r="A33" s="97" t="s">
        <v>144</v>
      </c>
      <c r="B33" s="98" t="s">
        <v>145</v>
      </c>
      <c r="C33" s="99">
        <f>inputan!L1</f>
        <v>200000</v>
      </c>
      <c r="D33" s="100"/>
      <c r="E33" s="4"/>
      <c r="F33" s="4"/>
      <c r="G33" s="4"/>
      <c r="H33" s="4"/>
      <c r="I33" s="4"/>
      <c r="J33" s="4"/>
      <c r="K33" s="4"/>
    </row>
    <row r="34" spans="1:11" ht="16.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90" t="s">
        <v>146</v>
      </c>
      <c r="K34" s="4"/>
    </row>
    <row r="35" spans="1:11" ht="15" customHeight="1" x14ac:dyDescent="0.2">
      <c r="A35" s="4"/>
      <c r="B35" s="4"/>
      <c r="C35" s="4"/>
      <c r="D35" s="4"/>
      <c r="E35" s="4"/>
      <c r="F35" s="4"/>
      <c r="G35" s="3"/>
      <c r="H35" s="4"/>
      <c r="I35" s="4"/>
      <c r="J35" s="4" t="s">
        <v>147</v>
      </c>
      <c r="K35" s="4"/>
    </row>
  </sheetData>
  <mergeCells count="18">
    <mergeCell ref="A29:C29"/>
    <mergeCell ref="D15:L16"/>
    <mergeCell ref="D14:H14"/>
    <mergeCell ref="A28:C28"/>
    <mergeCell ref="K22:L22"/>
    <mergeCell ref="E27:F27"/>
    <mergeCell ref="A24:D24"/>
    <mergeCell ref="J27:L27"/>
    <mergeCell ref="A22:D22"/>
    <mergeCell ref="A23:D23"/>
    <mergeCell ref="E28:F28"/>
    <mergeCell ref="I14:L14"/>
    <mergeCell ref="A27:C27"/>
    <mergeCell ref="A1:L1"/>
    <mergeCell ref="A2:L2"/>
    <mergeCell ref="A3:L3"/>
    <mergeCell ref="D10:L12"/>
    <mergeCell ref="A14:C14"/>
  </mergeCells>
  <pageMargins left="0.7" right="0.7" top="0.75" bottom="0.75" header="0" footer="0"/>
  <pageSetup paperSize="9" fitToWidth="0" fitToHeight="0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/>
  </sheetViews>
  <sheetFormatPr defaultColWidth="12" defaultRowHeight="15" customHeight="1" x14ac:dyDescent="0.2"/>
  <cols>
    <col min="1" max="1" width="3.85546875" customWidth="1"/>
    <col min="2" max="2" width="12" customWidth="1"/>
    <col min="3" max="3" width="1.85546875" customWidth="1"/>
    <col min="4" max="4" width="9.28515625" customWidth="1"/>
    <col min="5" max="5" width="8.28515625" customWidth="1"/>
    <col min="6" max="6" width="9.28515625" customWidth="1"/>
    <col min="7" max="7" width="3.5703125" customWidth="1"/>
    <col min="8" max="8" width="13.140625" customWidth="1"/>
    <col min="9" max="9" width="2.28515625" customWidth="1"/>
    <col min="10" max="10" width="9.140625" customWidth="1"/>
    <col min="11" max="11" width="18.42578125" customWidth="1"/>
    <col min="12" max="26" width="8" customWidth="1"/>
  </cols>
  <sheetData>
    <row r="1" spans="1:26" ht="18" customHeight="1" x14ac:dyDescent="0.25">
      <c r="A1" s="46"/>
      <c r="B1" s="46"/>
      <c r="C1" s="46"/>
      <c r="D1" s="46"/>
      <c r="E1" s="46"/>
      <c r="F1" s="46"/>
      <c r="G1" s="65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x14ac:dyDescent="0.25">
      <c r="A3" s="46"/>
      <c r="B3" s="46"/>
      <c r="C3" s="46"/>
      <c r="D3" s="46"/>
      <c r="E3" s="46"/>
      <c r="F3" s="46"/>
      <c r="G3" s="46"/>
      <c r="H3" s="46"/>
      <c r="I3" s="46"/>
      <c r="J3" s="192"/>
      <c r="K3" s="1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x14ac:dyDescent="0.2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x14ac:dyDescent="0.25">
      <c r="A8" s="46"/>
      <c r="B8" s="46"/>
      <c r="C8" s="46"/>
      <c r="D8" s="46"/>
      <c r="E8" s="46"/>
      <c r="F8" s="46"/>
      <c r="G8" s="46"/>
      <c r="H8" s="60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x14ac:dyDescent="0.25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ht="18" customHeight="1" x14ac:dyDescent="0.25">
      <c r="A11" s="65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x14ac:dyDescent="0.25">
      <c r="A12" s="65"/>
      <c r="B12" s="46"/>
      <c r="C12" s="46"/>
      <c r="D12" s="192"/>
      <c r="E12" s="1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x14ac:dyDescent="0.25">
      <c r="A13" s="65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6" x14ac:dyDescent="0.25">
      <c r="A14" s="65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 spans="1:26" x14ac:dyDescent="0.25">
      <c r="A15" s="65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spans="1:26" x14ac:dyDescent="0.25">
      <c r="A16" s="65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 spans="1:26" x14ac:dyDescent="0.25">
      <c r="A17" s="65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</row>
    <row r="18" spans="1:26" x14ac:dyDescent="0.25">
      <c r="A18" s="65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</row>
    <row r="19" spans="1:26" x14ac:dyDescent="0.25">
      <c r="A19" s="65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</row>
    <row r="20" spans="1:26" x14ac:dyDescent="0.25">
      <c r="A20" s="65"/>
      <c r="B20" s="46" t="s">
        <v>148</v>
      </c>
      <c r="C20" s="46"/>
      <c r="D20" s="46"/>
      <c r="E20" s="46"/>
      <c r="F20" s="46"/>
      <c r="G20" s="46"/>
      <c r="H20" s="46" t="s">
        <v>148</v>
      </c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</row>
    <row r="21" spans="1:26" ht="15.75" customHeight="1" x14ac:dyDescent="0.25">
      <c r="A21" s="65"/>
      <c r="B21" s="46" t="s">
        <v>149</v>
      </c>
      <c r="C21" s="46"/>
      <c r="D21" s="46"/>
      <c r="E21" s="46"/>
      <c r="F21" s="46"/>
      <c r="G21" s="46"/>
      <c r="H21" s="46" t="s">
        <v>149</v>
      </c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 spans="1:26" ht="18" customHeight="1" x14ac:dyDescent="0.25">
      <c r="A22" s="65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</row>
    <row r="23" spans="1:26" ht="15.75" customHeight="1" x14ac:dyDescent="0.25">
      <c r="A23" s="65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</row>
    <row r="24" spans="1:26" ht="15.75" customHeight="1" x14ac:dyDescent="0.25">
      <c r="A24" s="6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</row>
    <row r="25" spans="1:26" ht="15.75" customHeight="1" x14ac:dyDescent="0.25">
      <c r="A25" s="65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spans="1:26" ht="15.75" customHeight="1" x14ac:dyDescent="0.25">
      <c r="A26" s="65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spans="1:26" ht="15.75" customHeight="1" x14ac:dyDescent="0.25">
      <c r="A27" s="65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 spans="1:26" ht="15.75" customHeight="1" x14ac:dyDescent="0.25">
      <c r="A28" s="65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15.75" customHeight="1" x14ac:dyDescent="0.25">
      <c r="A29" s="65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ht="15.75" customHeight="1" x14ac:dyDescent="0.25">
      <c r="A30" s="65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15.75" customHeight="1" x14ac:dyDescent="0.25">
      <c r="A31" s="65"/>
      <c r="B31" s="46" t="s">
        <v>148</v>
      </c>
      <c r="C31" s="46"/>
      <c r="D31" s="46"/>
      <c r="E31" s="46"/>
      <c r="F31" s="46"/>
      <c r="G31" s="46"/>
      <c r="H31" s="46" t="s">
        <v>148</v>
      </c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ht="15.75" customHeight="1" x14ac:dyDescent="0.25">
      <c r="A32" s="65"/>
      <c r="B32" s="46" t="s">
        <v>149</v>
      </c>
      <c r="C32" s="46"/>
      <c r="D32" s="46"/>
      <c r="E32" s="46"/>
      <c r="F32" s="46"/>
      <c r="G32" s="46"/>
      <c r="H32" s="46" t="s">
        <v>149</v>
      </c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ht="18" customHeight="1" x14ac:dyDescent="0.25">
      <c r="A33" s="65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ht="15.75" customHeight="1" x14ac:dyDescent="0.25">
      <c r="A34" s="65"/>
      <c r="B34" s="59"/>
      <c r="C34" s="59"/>
      <c r="D34" s="193"/>
      <c r="E34" s="1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ht="15.75" customHeight="1" x14ac:dyDescent="0.25">
      <c r="A35" s="65"/>
      <c r="B35" s="4"/>
      <c r="C35" s="4"/>
      <c r="D35" s="4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15.75" customHeight="1" x14ac:dyDescent="0.25">
      <c r="A36" s="65"/>
      <c r="B36" s="4"/>
      <c r="C36" s="4"/>
      <c r="D36" s="4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ht="15.75" customHeight="1" x14ac:dyDescent="0.25">
      <c r="A37" s="65"/>
      <c r="B37" s="4"/>
      <c r="C37" s="4"/>
      <c r="D37" s="4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ht="15.75" customHeight="1" x14ac:dyDescent="0.25">
      <c r="A38" s="65"/>
      <c r="B38" s="4"/>
      <c r="C38" s="4"/>
      <c r="D38" s="4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spans="1:26" ht="15.75" customHeight="1" x14ac:dyDescent="0.25">
      <c r="A39" s="65"/>
      <c r="B39" s="46"/>
      <c r="C39" s="4"/>
      <c r="D39" s="4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spans="1:26" ht="15.75" customHeight="1" x14ac:dyDescent="0.25">
      <c r="A40" s="65"/>
      <c r="B40" s="46"/>
      <c r="C40" s="4"/>
      <c r="D40" s="4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spans="1:26" ht="15.75" customHeight="1" x14ac:dyDescent="0.25">
      <c r="A41" s="65"/>
      <c r="B41" s="4"/>
      <c r="C41" s="4"/>
      <c r="D41" s="4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 spans="1:26" ht="15.75" customHeight="1" x14ac:dyDescent="0.25">
      <c r="A42" s="65"/>
      <c r="B42" s="4"/>
      <c r="C42" s="4"/>
      <c r="D42" s="4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</row>
    <row r="43" spans="1:26" ht="15.75" customHeight="1" x14ac:dyDescent="0.25">
      <c r="A43" s="65"/>
      <c r="B43" s="4"/>
      <c r="C43" s="4"/>
      <c r="D43" s="4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</row>
    <row r="44" spans="1:26" ht="15.75" customHeight="1" x14ac:dyDescent="0.25">
      <c r="A44" s="65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</row>
    <row r="45" spans="1:26" ht="15.75" customHeight="1" x14ac:dyDescent="0.25">
      <c r="A45" s="65"/>
      <c r="B45" s="60"/>
      <c r="C45" s="46"/>
      <c r="D45" s="46"/>
      <c r="E45" s="46"/>
      <c r="F45" s="46"/>
      <c r="G45" s="46"/>
      <c r="H45" s="60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</row>
    <row r="46" spans="1:26" ht="15.75" customHeight="1" x14ac:dyDescent="0.25">
      <c r="A46" s="65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</row>
    <row r="47" spans="1:26" ht="15.75" customHeight="1" x14ac:dyDescent="0.25">
      <c r="A47" s="65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</row>
    <row r="48" spans="1:26" ht="18.75" customHeight="1" x14ac:dyDescent="0.25">
      <c r="A48" s="101"/>
      <c r="B48" s="102"/>
      <c r="C48" s="102"/>
      <c r="D48" s="102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1:26" ht="21.75" customHeight="1" x14ac:dyDescent="0.25">
      <c r="A49" s="65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  <row r="50" spans="1:26" ht="15.75" customHeight="1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 spans="1:26" ht="15.75" customHeight="1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</row>
    <row r="52" spans="1:26" ht="15.75" customHeight="1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</row>
    <row r="53" spans="1:26" ht="15.75" customHeight="1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</row>
    <row r="54" spans="1:26" ht="15.75" customHeight="1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</row>
    <row r="55" spans="1:26" ht="15.75" customHeight="1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</row>
    <row r="56" spans="1:26" ht="15.75" customHeight="1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</row>
    <row r="57" spans="1:26" ht="15.75" customHeight="1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</row>
    <row r="58" spans="1:26" ht="15.75" customHeight="1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</row>
    <row r="59" spans="1:26" ht="15.75" customHeight="1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</row>
    <row r="60" spans="1:26" ht="15.75" customHeight="1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</row>
    <row r="61" spans="1:26" ht="15.75" customHeight="1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</row>
    <row r="62" spans="1:26" ht="15.75" customHeight="1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</row>
    <row r="63" spans="1:26" ht="15.75" customHeight="1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</row>
    <row r="64" spans="1:26" ht="15.75" customHeight="1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</row>
    <row r="65" spans="1:26" ht="15.75" customHeight="1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</row>
    <row r="66" spans="1:26" ht="15.75" customHeight="1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</row>
    <row r="67" spans="1:26" ht="15.75" customHeight="1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</row>
    <row r="68" spans="1:26" ht="15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</row>
    <row r="69" spans="1:26" ht="15.75" customHeight="1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 spans="1:26" ht="15.75" customHeight="1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</row>
    <row r="71" spans="1:26" ht="15.75" customHeight="1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</row>
    <row r="72" spans="1:26" ht="15.75" customHeight="1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</row>
    <row r="73" spans="1:26" ht="15.75" customHeight="1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spans="1:26" ht="15.75" customHeight="1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</row>
    <row r="75" spans="1:26" ht="15.75" customHeight="1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</row>
    <row r="76" spans="1:26" ht="15.75" customHeight="1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</row>
    <row r="77" spans="1:26" ht="15.75" customHeight="1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</row>
    <row r="78" spans="1:26" ht="15.75" customHeight="1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 spans="1:26" ht="15.75" customHeight="1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</row>
    <row r="80" spans="1:26" ht="15.75" customHeight="1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</row>
    <row r="81" spans="1:26" ht="15.75" customHeight="1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</row>
    <row r="82" spans="1:26" ht="15.75" customHeight="1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1:26" ht="15.75" customHeight="1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</row>
    <row r="84" spans="1:26" ht="15.75" customHeight="1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</row>
    <row r="85" spans="1:26" ht="15.75" customHeight="1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</row>
    <row r="86" spans="1:26" ht="15.75" customHeight="1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</row>
    <row r="87" spans="1:26" ht="15.75" customHeight="1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</row>
    <row r="88" spans="1:26" ht="15.75" customHeight="1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</row>
    <row r="89" spans="1:26" ht="15.75" customHeight="1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</row>
    <row r="90" spans="1:26" ht="15.75" customHeight="1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</row>
    <row r="91" spans="1:26" ht="15.75" customHeight="1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</row>
    <row r="92" spans="1:26" ht="15.75" customHeight="1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</row>
    <row r="93" spans="1:26" ht="15.75" customHeight="1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</row>
    <row r="94" spans="1:26" ht="15.75" customHeight="1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</row>
    <row r="95" spans="1:26" ht="15.75" customHeight="1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</row>
    <row r="96" spans="1:26" ht="15.75" customHeight="1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</row>
    <row r="97" spans="1:26" ht="15.75" customHeight="1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</row>
    <row r="98" spans="1:26" ht="15.75" customHeight="1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</row>
    <row r="99" spans="1:26" ht="15.75" customHeight="1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</row>
    <row r="100" spans="1:26" ht="15.75" customHeight="1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</row>
    <row r="101" spans="1:26" ht="15.75" customHeight="1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</row>
    <row r="102" spans="1:26" ht="15.75" customHeight="1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</row>
    <row r="103" spans="1:26" ht="15.75" customHeight="1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</row>
    <row r="104" spans="1:26" ht="15.75" customHeight="1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</row>
    <row r="105" spans="1:26" ht="15.75" customHeight="1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</row>
    <row r="106" spans="1:26" ht="15.75" customHeight="1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</row>
    <row r="107" spans="1:26" ht="15.75" customHeight="1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</row>
    <row r="108" spans="1:26" ht="15.75" customHeight="1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</row>
    <row r="109" spans="1:26" ht="15.75" customHeight="1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</row>
    <row r="110" spans="1:26" ht="15.75" customHeight="1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</row>
    <row r="111" spans="1:26" ht="15.75" customHeight="1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</row>
    <row r="112" spans="1:26" ht="15.75" customHeight="1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</row>
    <row r="113" spans="1:26" ht="15.75" customHeight="1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</row>
    <row r="114" spans="1:26" ht="15.75" customHeight="1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</row>
    <row r="115" spans="1:26" ht="15.75" customHeight="1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</row>
    <row r="116" spans="1:26" ht="15.75" customHeight="1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</row>
    <row r="117" spans="1:26" ht="15.75" customHeight="1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</row>
    <row r="118" spans="1:26" ht="15.75" customHeight="1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</row>
    <row r="119" spans="1:26" ht="15.75" customHeight="1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</row>
    <row r="120" spans="1:26" ht="15.75" customHeight="1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</row>
    <row r="121" spans="1:26" ht="15.75" customHeight="1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</row>
    <row r="122" spans="1:26" ht="15.75" customHeight="1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</row>
    <row r="123" spans="1:26" ht="15.75" customHeight="1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</row>
    <row r="124" spans="1:26" ht="15.75" customHeight="1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</row>
    <row r="125" spans="1:26" ht="15.75" customHeight="1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</row>
    <row r="126" spans="1:26" ht="15.75" customHeight="1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</row>
    <row r="127" spans="1:26" ht="15.75" customHeight="1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</row>
    <row r="128" spans="1:26" ht="15.75" customHeight="1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</row>
    <row r="129" spans="1:26" ht="15.75" customHeight="1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</row>
    <row r="130" spans="1:26" ht="15.75" customHeight="1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</row>
    <row r="131" spans="1:26" ht="15.75" customHeight="1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</row>
    <row r="132" spans="1:26" ht="15.75" customHeight="1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</row>
    <row r="133" spans="1:26" ht="15.75" customHeight="1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</row>
    <row r="134" spans="1:26" ht="15.75" customHeight="1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</row>
    <row r="135" spans="1:26" ht="15.75" customHeight="1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</row>
    <row r="136" spans="1:26" ht="15.75" customHeight="1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</row>
    <row r="137" spans="1:26" ht="15.75" customHeight="1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</row>
    <row r="138" spans="1:26" ht="15.75" customHeight="1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</row>
    <row r="139" spans="1:26" ht="15.75" customHeight="1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</row>
    <row r="140" spans="1:26" ht="15.75" customHeight="1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</row>
    <row r="141" spans="1:26" ht="15.75" customHeight="1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</row>
    <row r="142" spans="1:26" ht="15.75" customHeight="1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</row>
    <row r="143" spans="1:26" ht="15.75" customHeight="1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</row>
    <row r="144" spans="1:26" ht="15.75" customHeight="1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</row>
    <row r="145" spans="1:26" ht="15.75" customHeight="1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</row>
    <row r="146" spans="1:26" ht="15.75" customHeight="1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</row>
    <row r="147" spans="1:26" ht="15.75" customHeight="1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</row>
    <row r="148" spans="1:26" ht="15.75" customHeight="1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</row>
    <row r="149" spans="1:26" ht="15.75" customHeight="1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</row>
    <row r="150" spans="1:26" ht="15.75" customHeight="1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</row>
    <row r="151" spans="1:26" ht="15.75" customHeight="1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</row>
    <row r="152" spans="1:26" ht="15.75" customHeight="1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</row>
    <row r="153" spans="1:26" ht="15.75" customHeight="1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</row>
    <row r="154" spans="1:26" ht="15.75" customHeight="1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</row>
    <row r="155" spans="1:26" ht="15.75" customHeight="1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</row>
    <row r="156" spans="1:26" ht="15.75" customHeight="1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</row>
    <row r="157" spans="1:26" ht="15.75" customHeight="1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</row>
    <row r="158" spans="1:26" ht="15.75" customHeight="1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</row>
    <row r="159" spans="1:26" ht="15.75" customHeight="1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</row>
    <row r="160" spans="1:26" ht="15.75" customHeight="1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</row>
    <row r="161" spans="1:26" ht="15.75" customHeight="1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</row>
    <row r="162" spans="1:26" ht="15.75" customHeight="1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</row>
    <row r="163" spans="1:26" ht="15.75" customHeight="1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</row>
    <row r="164" spans="1:26" ht="15.75" customHeight="1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</row>
    <row r="165" spans="1:26" ht="15.75" customHeight="1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</row>
    <row r="166" spans="1:26" ht="15.75" customHeight="1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</row>
    <row r="167" spans="1:26" ht="15.75" customHeight="1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</row>
    <row r="168" spans="1:26" ht="15.75" customHeight="1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</row>
    <row r="169" spans="1:26" ht="15.75" customHeight="1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</row>
    <row r="170" spans="1:26" ht="15.75" customHeight="1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</row>
    <row r="171" spans="1:26" ht="15.75" customHeight="1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</row>
    <row r="172" spans="1:26" ht="15.75" customHeight="1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</row>
    <row r="173" spans="1:26" ht="15.75" customHeight="1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</row>
    <row r="174" spans="1:26" ht="15.75" customHeight="1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</row>
    <row r="175" spans="1:26" ht="15.75" customHeight="1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</row>
    <row r="176" spans="1:26" ht="15.75" customHeight="1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</row>
    <row r="177" spans="1:26" ht="15.75" customHeight="1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</row>
    <row r="178" spans="1:26" ht="15.75" customHeight="1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</row>
    <row r="179" spans="1:26" ht="15.75" customHeight="1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</row>
    <row r="180" spans="1:26" ht="15.75" customHeight="1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</row>
    <row r="181" spans="1:26" ht="15.75" customHeight="1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</row>
    <row r="182" spans="1:26" ht="15.75" customHeight="1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</row>
    <row r="183" spans="1:26" ht="15.75" customHeight="1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</row>
    <row r="184" spans="1:26" ht="15.75" customHeight="1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</row>
    <row r="185" spans="1:26" ht="15.75" customHeight="1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</row>
    <row r="186" spans="1:26" ht="15.75" customHeight="1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</row>
    <row r="187" spans="1:26" ht="15.75" customHeight="1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</row>
    <row r="188" spans="1:26" ht="15.75" customHeight="1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</row>
    <row r="189" spans="1:26" ht="15.75" customHeight="1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</row>
    <row r="190" spans="1:26" ht="15.75" customHeight="1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</row>
    <row r="191" spans="1:26" ht="15.75" customHeight="1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</row>
    <row r="192" spans="1:26" ht="15.75" customHeight="1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</row>
    <row r="193" spans="1:26" ht="15.75" customHeight="1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</row>
    <row r="194" spans="1:26" ht="15.75" customHeight="1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</row>
    <row r="195" spans="1:26" ht="15.75" customHeight="1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</row>
    <row r="196" spans="1:26" ht="15.75" customHeight="1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</row>
    <row r="197" spans="1:26" ht="15.75" customHeight="1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</row>
    <row r="198" spans="1:26" ht="15.75" customHeight="1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</row>
    <row r="199" spans="1:26" ht="15.75" customHeight="1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</row>
    <row r="200" spans="1:26" ht="15.75" customHeight="1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</row>
    <row r="201" spans="1:26" ht="15.75" customHeight="1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</row>
    <row r="202" spans="1:26" ht="15.75" customHeight="1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</row>
    <row r="203" spans="1:26" ht="15.75" customHeight="1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</row>
    <row r="204" spans="1:26" ht="15.75" customHeight="1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</row>
    <row r="205" spans="1:26" ht="15.75" customHeight="1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</row>
    <row r="206" spans="1:26" ht="15.75" customHeight="1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</row>
    <row r="207" spans="1:26" ht="15.75" customHeight="1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</row>
    <row r="208" spans="1:26" ht="15.75" customHeight="1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</row>
    <row r="209" spans="1:26" ht="15.75" customHeight="1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</row>
    <row r="210" spans="1:26" ht="15.75" customHeight="1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</row>
    <row r="211" spans="1:26" ht="15.75" customHeight="1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</row>
    <row r="212" spans="1:26" ht="15.75" customHeight="1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</row>
    <row r="213" spans="1:26" ht="15.75" customHeight="1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</row>
    <row r="214" spans="1:26" ht="15.75" customHeight="1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</row>
    <row r="215" spans="1:26" ht="15.75" customHeight="1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</row>
    <row r="216" spans="1:26" ht="15.75" customHeight="1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</row>
    <row r="217" spans="1:26" ht="15.75" customHeight="1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</row>
    <row r="218" spans="1:26" ht="15.75" customHeight="1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</row>
    <row r="219" spans="1:26" ht="15.75" customHeight="1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</row>
    <row r="220" spans="1:26" ht="15.75" customHeight="1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</row>
    <row r="221" spans="1:26" ht="15.75" customHeight="1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</row>
    <row r="222" spans="1:26" ht="15.75" customHeight="1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</row>
    <row r="223" spans="1:26" ht="15.75" customHeight="1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</row>
    <row r="224" spans="1:26" ht="15.75" customHeight="1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</row>
    <row r="225" spans="1:26" ht="15.75" customHeight="1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</row>
    <row r="226" spans="1:26" ht="15.75" customHeight="1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</row>
    <row r="227" spans="1:26" ht="15.75" customHeight="1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</row>
    <row r="228" spans="1:26" ht="15.75" customHeight="1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</row>
    <row r="229" spans="1:26" ht="15.75" customHeight="1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</row>
    <row r="230" spans="1:26" ht="15.75" customHeight="1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</row>
    <row r="231" spans="1:26" ht="15.75" customHeight="1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</row>
    <row r="232" spans="1:26" ht="15.75" customHeight="1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</row>
    <row r="233" spans="1:26" ht="15.75" customHeight="1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</row>
    <row r="234" spans="1:26" ht="15.75" customHeight="1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</row>
    <row r="235" spans="1:26" ht="15.75" customHeight="1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</row>
    <row r="236" spans="1:26" ht="15.75" customHeight="1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</row>
    <row r="237" spans="1:26" ht="15.75" customHeight="1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</row>
    <row r="238" spans="1:26" ht="15.75" customHeight="1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</row>
    <row r="239" spans="1:26" ht="15.75" customHeight="1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</row>
    <row r="240" spans="1:26" ht="15.75" customHeight="1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</row>
    <row r="241" spans="1:26" ht="15.75" customHeight="1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</row>
    <row r="242" spans="1:26" ht="15.75" customHeight="1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</row>
    <row r="243" spans="1:26" ht="15.75" customHeight="1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</row>
    <row r="244" spans="1:26" ht="15.75" customHeight="1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</row>
    <row r="245" spans="1:26" ht="15.75" customHeight="1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</row>
    <row r="246" spans="1:26" ht="15.75" customHeight="1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</row>
    <row r="247" spans="1:26" ht="15.75" customHeight="1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</row>
    <row r="248" spans="1:26" ht="15.75" customHeight="1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</row>
    <row r="249" spans="1:26" ht="15.75" customHeight="1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</row>
    <row r="250" spans="1:26" ht="15.75" customHeight="1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</row>
    <row r="251" spans="1:26" ht="15.75" customHeight="1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</row>
    <row r="252" spans="1:26" ht="15.75" customHeight="1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</row>
    <row r="253" spans="1:26" ht="15.75" customHeight="1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</row>
    <row r="254" spans="1:26" ht="15.75" customHeight="1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</row>
    <row r="255" spans="1:26" ht="15.75" customHeight="1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</row>
    <row r="256" spans="1:26" ht="15.75" customHeight="1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</row>
    <row r="257" spans="1:26" ht="15.75" customHeight="1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</row>
    <row r="258" spans="1:26" ht="15.75" customHeight="1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</row>
    <row r="259" spans="1:26" ht="15.75" customHeight="1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</row>
    <row r="260" spans="1:26" ht="15.75" customHeight="1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</row>
    <row r="261" spans="1:26" ht="15.75" customHeight="1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</row>
    <row r="262" spans="1:26" ht="15.75" customHeight="1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</row>
    <row r="263" spans="1:26" ht="15.75" customHeight="1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</row>
    <row r="264" spans="1:26" ht="15.75" customHeight="1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</row>
    <row r="265" spans="1:26" ht="15.75" customHeight="1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</row>
    <row r="266" spans="1:26" ht="15.75" customHeight="1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</row>
    <row r="267" spans="1:26" ht="15.75" customHeight="1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</row>
    <row r="268" spans="1:26" ht="15.75" customHeight="1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</row>
    <row r="269" spans="1:26" ht="15.75" customHeight="1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</row>
    <row r="270" spans="1:26" ht="15.75" customHeight="1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</row>
    <row r="271" spans="1:26" ht="15.75" customHeight="1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</row>
    <row r="272" spans="1:26" ht="15.75" customHeight="1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</row>
    <row r="273" spans="1:26" ht="15.75" customHeight="1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</row>
    <row r="274" spans="1:26" ht="15.75" customHeight="1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</row>
    <row r="275" spans="1:26" ht="15.75" customHeight="1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</row>
    <row r="276" spans="1:26" ht="15.75" customHeight="1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</row>
    <row r="277" spans="1:26" ht="15.75" customHeight="1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</row>
    <row r="278" spans="1:26" ht="15.75" customHeight="1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</row>
    <row r="279" spans="1:26" ht="15.75" customHeight="1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</row>
    <row r="280" spans="1:26" ht="15.75" customHeight="1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</row>
    <row r="281" spans="1:26" ht="15.75" customHeight="1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</row>
    <row r="282" spans="1:26" ht="15.75" customHeight="1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</row>
    <row r="283" spans="1:26" ht="15.75" customHeight="1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</row>
    <row r="284" spans="1:26" ht="15.75" customHeight="1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</row>
    <row r="285" spans="1:26" ht="15.75" customHeight="1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</row>
    <row r="286" spans="1:26" ht="15.75" customHeight="1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</row>
    <row r="287" spans="1:26" ht="15.75" customHeight="1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</row>
    <row r="288" spans="1:26" ht="15.75" customHeight="1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</row>
    <row r="289" spans="1:26" ht="15.75" customHeight="1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</row>
    <row r="290" spans="1:26" ht="15.75" customHeight="1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</row>
    <row r="291" spans="1:26" ht="15.75" customHeight="1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</row>
    <row r="292" spans="1:26" ht="15.75" customHeight="1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</row>
    <row r="293" spans="1:26" ht="15.75" customHeight="1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</row>
    <row r="294" spans="1:26" ht="15.75" customHeight="1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</row>
    <row r="295" spans="1:26" ht="15.75" customHeight="1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</row>
    <row r="296" spans="1:26" ht="15.75" customHeight="1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</row>
    <row r="297" spans="1:26" ht="15.75" customHeight="1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</row>
    <row r="298" spans="1:26" ht="15.75" customHeight="1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</row>
    <row r="299" spans="1:26" ht="15.75" customHeight="1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</row>
    <row r="300" spans="1:26" ht="15.75" customHeight="1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</row>
    <row r="301" spans="1:26" ht="15.75" customHeight="1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</row>
    <row r="302" spans="1:26" ht="15.75" customHeight="1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</row>
    <row r="303" spans="1:26" ht="15.75" customHeight="1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</row>
    <row r="304" spans="1:26" ht="15.75" customHeight="1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</row>
    <row r="305" spans="1:26" ht="15.75" customHeight="1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</row>
    <row r="306" spans="1:26" ht="15.75" customHeight="1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</row>
    <row r="307" spans="1:26" ht="15.75" customHeight="1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</row>
    <row r="308" spans="1:26" ht="15.75" customHeight="1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</row>
    <row r="309" spans="1:26" ht="15.75" customHeight="1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</row>
    <row r="310" spans="1:26" ht="15.75" customHeight="1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</row>
    <row r="311" spans="1:26" ht="15.75" customHeight="1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</row>
    <row r="312" spans="1:26" ht="15.75" customHeight="1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</row>
    <row r="313" spans="1:26" ht="15.75" customHeight="1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</row>
    <row r="314" spans="1:26" ht="15.75" customHeight="1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</row>
    <row r="315" spans="1:26" ht="15.75" customHeight="1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</row>
    <row r="316" spans="1:26" ht="15.75" customHeight="1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</row>
    <row r="317" spans="1:26" ht="15.75" customHeight="1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</row>
    <row r="318" spans="1:26" ht="15.75" customHeight="1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</row>
    <row r="319" spans="1:26" ht="15.75" customHeight="1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</row>
    <row r="320" spans="1:26" ht="15.75" customHeight="1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</row>
    <row r="321" spans="1:26" ht="15.75" customHeight="1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</row>
    <row r="322" spans="1:26" ht="15.75" customHeight="1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</row>
    <row r="323" spans="1:26" ht="15.75" customHeight="1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</row>
    <row r="324" spans="1:26" ht="15.75" customHeight="1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</row>
    <row r="325" spans="1:26" ht="15.75" customHeight="1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</row>
    <row r="326" spans="1:26" ht="15.75" customHeight="1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</row>
    <row r="327" spans="1:26" ht="15.75" customHeight="1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</row>
    <row r="328" spans="1:26" ht="15.75" customHeight="1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</row>
    <row r="329" spans="1:26" ht="15.75" customHeight="1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</row>
    <row r="330" spans="1:26" ht="15.75" customHeight="1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</row>
    <row r="331" spans="1:26" ht="15.75" customHeight="1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</row>
    <row r="332" spans="1:26" ht="15.75" customHeight="1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</row>
    <row r="333" spans="1:26" ht="15.75" customHeight="1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</row>
    <row r="334" spans="1:26" ht="15.75" customHeight="1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</row>
    <row r="335" spans="1:26" ht="15.75" customHeight="1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</row>
    <row r="336" spans="1:26" ht="15.75" customHeight="1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</row>
    <row r="337" spans="1:26" ht="15.75" customHeight="1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</row>
    <row r="338" spans="1:26" ht="15.75" customHeight="1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</row>
    <row r="339" spans="1:26" ht="15.75" customHeight="1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</row>
    <row r="340" spans="1:26" ht="15.75" customHeight="1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</row>
    <row r="341" spans="1:26" ht="15.75" customHeight="1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</row>
    <row r="342" spans="1:26" ht="15.75" customHeight="1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</row>
    <row r="343" spans="1:26" ht="15.75" customHeight="1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</row>
    <row r="344" spans="1:26" ht="15.75" customHeight="1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</row>
    <row r="345" spans="1:26" ht="15.75" customHeight="1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</row>
    <row r="346" spans="1:26" ht="15.75" customHeight="1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</row>
    <row r="347" spans="1:26" ht="15.75" customHeight="1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</row>
    <row r="348" spans="1:26" ht="15.75" customHeight="1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</row>
    <row r="349" spans="1:26" ht="15.75" customHeight="1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</row>
    <row r="350" spans="1:26" ht="15.75" customHeight="1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</row>
    <row r="351" spans="1:26" ht="15.75" customHeight="1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</row>
    <row r="352" spans="1:26" ht="15.75" customHeight="1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</row>
    <row r="353" spans="1:26" ht="15.75" customHeight="1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</row>
    <row r="354" spans="1:26" ht="15.75" customHeight="1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</row>
    <row r="355" spans="1:26" ht="15.75" customHeight="1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</row>
    <row r="356" spans="1:26" ht="15.75" customHeight="1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</row>
    <row r="357" spans="1:26" ht="15.75" customHeight="1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</row>
    <row r="358" spans="1:26" ht="15.75" customHeight="1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</row>
    <row r="359" spans="1:26" ht="15.75" customHeight="1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</row>
    <row r="360" spans="1:26" ht="15.75" customHeight="1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</row>
    <row r="361" spans="1:26" ht="15.75" customHeight="1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</row>
    <row r="362" spans="1:26" ht="15.75" customHeight="1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</row>
    <row r="363" spans="1:26" ht="15.75" customHeight="1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</row>
    <row r="364" spans="1:26" ht="15.75" customHeight="1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</row>
    <row r="365" spans="1:26" ht="15.75" customHeight="1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</row>
    <row r="366" spans="1:26" ht="15.75" customHeight="1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</row>
    <row r="367" spans="1:26" ht="15.75" customHeight="1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</row>
    <row r="368" spans="1:26" ht="15.75" customHeight="1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</row>
    <row r="369" spans="1:26" ht="15.75" customHeight="1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</row>
    <row r="370" spans="1:26" ht="15.75" customHeight="1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</row>
    <row r="371" spans="1:26" ht="15.75" customHeight="1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</row>
    <row r="372" spans="1:26" ht="15.75" customHeight="1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</row>
    <row r="373" spans="1:26" ht="15.75" customHeight="1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</row>
    <row r="374" spans="1:26" ht="15.75" customHeight="1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</row>
    <row r="375" spans="1:26" ht="15.75" customHeight="1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</row>
    <row r="376" spans="1:26" ht="15.75" customHeight="1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</row>
    <row r="377" spans="1:26" ht="15.75" customHeight="1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</row>
    <row r="378" spans="1:26" ht="15.75" customHeight="1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</row>
    <row r="379" spans="1:26" ht="15.75" customHeight="1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</row>
    <row r="380" spans="1:26" ht="15.75" customHeight="1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</row>
    <row r="381" spans="1:26" ht="15.75" customHeight="1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</row>
    <row r="382" spans="1:26" ht="15.75" customHeight="1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</row>
    <row r="383" spans="1:26" ht="15.75" customHeight="1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</row>
    <row r="384" spans="1:26" ht="15.75" customHeight="1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</row>
    <row r="385" spans="1:26" ht="15.75" customHeight="1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</row>
    <row r="386" spans="1:26" ht="15.75" customHeight="1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</row>
    <row r="387" spans="1:26" ht="15.75" customHeight="1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</row>
    <row r="388" spans="1:26" ht="15.75" customHeight="1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</row>
    <row r="389" spans="1:26" ht="15.75" customHeight="1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</row>
    <row r="390" spans="1:26" ht="15.75" customHeight="1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</row>
    <row r="391" spans="1:26" ht="15.75" customHeight="1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</row>
    <row r="392" spans="1:26" ht="15.75" customHeight="1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</row>
    <row r="393" spans="1:26" ht="15.75" customHeight="1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</row>
    <row r="394" spans="1:26" ht="15.75" customHeight="1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</row>
    <row r="395" spans="1:26" ht="15.75" customHeight="1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</row>
    <row r="396" spans="1:26" ht="15.75" customHeight="1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</row>
    <row r="397" spans="1:26" ht="15.75" customHeight="1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</row>
    <row r="398" spans="1:26" ht="15.75" customHeight="1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</row>
    <row r="399" spans="1:26" ht="15.75" customHeight="1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</row>
    <row r="400" spans="1:26" ht="15.75" customHeight="1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</row>
    <row r="401" spans="1:26" ht="15.75" customHeight="1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</row>
    <row r="402" spans="1:26" ht="15.75" customHeight="1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</row>
    <row r="403" spans="1:26" ht="15.75" customHeight="1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</row>
    <row r="404" spans="1:26" ht="15.75" customHeight="1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</row>
    <row r="405" spans="1:26" ht="15.75" customHeight="1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</row>
    <row r="406" spans="1:26" ht="15.75" customHeight="1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</row>
    <row r="407" spans="1:26" ht="15.75" customHeight="1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</row>
    <row r="408" spans="1:26" ht="15.75" customHeight="1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</row>
    <row r="409" spans="1:26" ht="15.75" customHeight="1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</row>
    <row r="410" spans="1:26" ht="15.75" customHeight="1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</row>
    <row r="411" spans="1:26" ht="15.75" customHeight="1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</row>
    <row r="412" spans="1:26" ht="15.75" customHeight="1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</row>
    <row r="413" spans="1:26" ht="15.75" customHeight="1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</row>
    <row r="414" spans="1:26" ht="15.75" customHeight="1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</row>
    <row r="415" spans="1:26" ht="15.75" customHeight="1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</row>
    <row r="416" spans="1:26" ht="15.75" customHeight="1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</row>
    <row r="417" spans="1:26" ht="15.75" customHeight="1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</row>
    <row r="418" spans="1:26" ht="15.75" customHeight="1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</row>
    <row r="419" spans="1:26" ht="15.75" customHeight="1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</row>
    <row r="420" spans="1:26" ht="15.75" customHeight="1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</row>
    <row r="421" spans="1:26" ht="15.75" customHeight="1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</row>
    <row r="422" spans="1:26" ht="15.75" customHeight="1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</row>
    <row r="423" spans="1:26" ht="15.75" customHeight="1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</row>
    <row r="424" spans="1:26" ht="15.75" customHeight="1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</row>
    <row r="425" spans="1:26" ht="15.75" customHeight="1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</row>
    <row r="426" spans="1:26" ht="15.75" customHeight="1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</row>
    <row r="427" spans="1:26" ht="15.75" customHeight="1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</row>
    <row r="428" spans="1:26" ht="15.75" customHeight="1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</row>
    <row r="429" spans="1:26" ht="15.75" customHeight="1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</row>
    <row r="430" spans="1:26" ht="15.75" customHeight="1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</row>
    <row r="431" spans="1:26" ht="15.75" customHeight="1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</row>
    <row r="432" spans="1:26" ht="15.75" customHeight="1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</row>
    <row r="433" spans="1:26" ht="15.75" customHeight="1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</row>
    <row r="434" spans="1:26" ht="15.75" customHeight="1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</row>
    <row r="435" spans="1:26" ht="15.75" customHeight="1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</row>
    <row r="436" spans="1:26" ht="15.75" customHeight="1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</row>
    <row r="437" spans="1:26" ht="15.75" customHeight="1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</row>
    <row r="438" spans="1:26" ht="15.75" customHeight="1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</row>
    <row r="439" spans="1:26" ht="15.75" customHeight="1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</row>
    <row r="440" spans="1:26" ht="15.75" customHeight="1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</row>
    <row r="441" spans="1:26" ht="15.75" customHeight="1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</row>
    <row r="442" spans="1:26" ht="15.75" customHeight="1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</row>
    <row r="443" spans="1:26" ht="15.75" customHeight="1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</row>
    <row r="444" spans="1:26" ht="15.75" customHeight="1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</row>
    <row r="445" spans="1:26" ht="15.75" customHeight="1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</row>
    <row r="446" spans="1:26" ht="15.75" customHeight="1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</row>
    <row r="447" spans="1:26" ht="15.75" customHeight="1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</row>
    <row r="448" spans="1:26" ht="15.75" customHeight="1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</row>
    <row r="449" spans="1:26" ht="15.75" customHeight="1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</row>
    <row r="450" spans="1:26" ht="15.75" customHeight="1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</row>
    <row r="451" spans="1:26" ht="15.75" customHeight="1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</row>
    <row r="452" spans="1:26" ht="15.75" customHeight="1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</row>
    <row r="453" spans="1:26" ht="15.75" customHeight="1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</row>
    <row r="454" spans="1:26" ht="15.75" customHeight="1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</row>
    <row r="455" spans="1:26" ht="15.75" customHeight="1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</row>
    <row r="456" spans="1:26" ht="15.75" customHeight="1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</row>
    <row r="457" spans="1:26" ht="15.75" customHeight="1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</row>
    <row r="458" spans="1:26" ht="15.75" customHeight="1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</row>
    <row r="459" spans="1:26" ht="15.75" customHeight="1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</row>
    <row r="460" spans="1:26" ht="15.75" customHeight="1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</row>
    <row r="461" spans="1:26" ht="15.75" customHeight="1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</row>
    <row r="462" spans="1:26" ht="15.75" customHeight="1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</row>
    <row r="463" spans="1:26" ht="15.75" customHeight="1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</row>
    <row r="464" spans="1:26" ht="15.75" customHeight="1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</row>
    <row r="465" spans="1:26" ht="15.75" customHeight="1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</row>
    <row r="466" spans="1:26" ht="15.75" customHeight="1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</row>
    <row r="467" spans="1:26" ht="15.75" customHeight="1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</row>
    <row r="468" spans="1:26" ht="15.75" customHeight="1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</row>
    <row r="469" spans="1:26" ht="15.75" customHeight="1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</row>
    <row r="470" spans="1:26" ht="15.75" customHeight="1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</row>
    <row r="471" spans="1:26" ht="15.75" customHeight="1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</row>
    <row r="472" spans="1:26" ht="15.75" customHeight="1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</row>
    <row r="473" spans="1:26" ht="15.75" customHeight="1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</row>
    <row r="474" spans="1:26" ht="15.75" customHeight="1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</row>
    <row r="475" spans="1:26" ht="15.75" customHeight="1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</row>
    <row r="476" spans="1:26" ht="15.75" customHeight="1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</row>
    <row r="477" spans="1:26" ht="15.75" customHeight="1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</row>
    <row r="478" spans="1:26" ht="15.75" customHeight="1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</row>
    <row r="479" spans="1:26" ht="15.75" customHeight="1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</row>
    <row r="480" spans="1:26" ht="15.75" customHeight="1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</row>
    <row r="481" spans="1:26" ht="15.75" customHeight="1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</row>
    <row r="482" spans="1:26" ht="15.75" customHeight="1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</row>
    <row r="483" spans="1:26" ht="15.75" customHeight="1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</row>
    <row r="484" spans="1:26" ht="15.75" customHeight="1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</row>
    <row r="485" spans="1:26" ht="15.75" customHeight="1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</row>
    <row r="486" spans="1:26" ht="15.75" customHeight="1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</row>
    <row r="487" spans="1:26" ht="15.75" customHeight="1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</row>
    <row r="488" spans="1:26" ht="15.75" customHeight="1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</row>
    <row r="489" spans="1:26" ht="15.75" customHeight="1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</row>
    <row r="490" spans="1:26" ht="15.75" customHeight="1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</row>
    <row r="491" spans="1:26" ht="15.75" customHeight="1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</row>
    <row r="492" spans="1:26" ht="15.75" customHeight="1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</row>
    <row r="493" spans="1:26" ht="15.75" customHeight="1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</row>
    <row r="494" spans="1:26" ht="15.75" customHeight="1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</row>
    <row r="495" spans="1:26" ht="15.75" customHeight="1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</row>
    <row r="496" spans="1:26" ht="15.75" customHeight="1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</row>
    <row r="497" spans="1:26" ht="15.75" customHeight="1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</row>
    <row r="498" spans="1:26" ht="15.75" customHeight="1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</row>
    <row r="499" spans="1:26" ht="15.75" customHeight="1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</row>
    <row r="500" spans="1:26" ht="15.75" customHeight="1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</row>
    <row r="501" spans="1:26" ht="15.75" customHeight="1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</row>
    <row r="502" spans="1:26" ht="15.75" customHeight="1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</row>
    <row r="503" spans="1:26" ht="15.75" customHeight="1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</row>
    <row r="504" spans="1:26" ht="15.75" customHeight="1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</row>
    <row r="505" spans="1:26" ht="15.75" customHeight="1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</row>
    <row r="506" spans="1:26" ht="15.75" customHeight="1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</row>
    <row r="507" spans="1:26" ht="15.75" customHeight="1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</row>
    <row r="508" spans="1:26" ht="15.75" customHeight="1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</row>
    <row r="509" spans="1:26" ht="15.75" customHeight="1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</row>
    <row r="510" spans="1:26" ht="15.75" customHeight="1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</row>
    <row r="511" spans="1:26" ht="15.75" customHeight="1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</row>
    <row r="512" spans="1:26" ht="15.75" customHeight="1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</row>
    <row r="513" spans="1:26" ht="15.75" customHeight="1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</row>
    <row r="514" spans="1:26" ht="15.75" customHeight="1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</row>
    <row r="515" spans="1:26" ht="15.75" customHeight="1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</row>
    <row r="516" spans="1:26" ht="15.75" customHeight="1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</row>
    <row r="517" spans="1:26" ht="15.75" customHeight="1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</row>
    <row r="518" spans="1:26" ht="15.75" customHeight="1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</row>
    <row r="519" spans="1:26" ht="15.75" customHeight="1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</row>
    <row r="520" spans="1:26" ht="15.75" customHeight="1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</row>
    <row r="521" spans="1:26" ht="15.75" customHeight="1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</row>
    <row r="522" spans="1:26" ht="15.75" customHeight="1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</row>
    <row r="523" spans="1:26" ht="15.75" customHeight="1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</row>
    <row r="524" spans="1:26" ht="15.75" customHeight="1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</row>
    <row r="525" spans="1:26" ht="15.75" customHeight="1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</row>
    <row r="526" spans="1:26" ht="15.75" customHeight="1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</row>
    <row r="527" spans="1:26" ht="15.75" customHeight="1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</row>
    <row r="528" spans="1:26" ht="15.75" customHeight="1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</row>
    <row r="529" spans="1:26" ht="15.75" customHeight="1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</row>
    <row r="530" spans="1:26" ht="15.75" customHeight="1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</row>
    <row r="531" spans="1:26" ht="15.75" customHeight="1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</row>
    <row r="532" spans="1:26" ht="15.75" customHeight="1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</row>
    <row r="533" spans="1:26" ht="15.75" customHeight="1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</row>
    <row r="534" spans="1:26" ht="15.75" customHeight="1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</row>
    <row r="535" spans="1:26" ht="15.75" customHeight="1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</row>
    <row r="536" spans="1:26" ht="15.75" customHeight="1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</row>
    <row r="537" spans="1:26" ht="15.75" customHeight="1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</row>
    <row r="538" spans="1:26" ht="15.75" customHeight="1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</row>
    <row r="539" spans="1:26" ht="15.75" customHeight="1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</row>
    <row r="540" spans="1:26" ht="15.75" customHeight="1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</row>
    <row r="541" spans="1:26" ht="15.75" customHeight="1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</row>
    <row r="542" spans="1:26" ht="15.75" customHeight="1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</row>
    <row r="543" spans="1:26" ht="15.75" customHeight="1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</row>
    <row r="544" spans="1:26" ht="15.75" customHeight="1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</row>
    <row r="545" spans="1:26" ht="15.75" customHeight="1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</row>
    <row r="546" spans="1:26" ht="15.75" customHeight="1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</row>
    <row r="547" spans="1:26" ht="15.75" customHeight="1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</row>
    <row r="548" spans="1:26" ht="15.75" customHeight="1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</row>
    <row r="549" spans="1:26" ht="15.75" customHeight="1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</row>
    <row r="550" spans="1:26" ht="15.75" customHeight="1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</row>
    <row r="551" spans="1:26" ht="15.75" customHeight="1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</row>
    <row r="552" spans="1:26" ht="15.75" customHeight="1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</row>
    <row r="553" spans="1:26" ht="15.75" customHeight="1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</row>
    <row r="554" spans="1:26" ht="15.75" customHeight="1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</row>
    <row r="555" spans="1:26" ht="15.75" customHeight="1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</row>
    <row r="556" spans="1:26" ht="15.75" customHeight="1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</row>
    <row r="557" spans="1:26" ht="15.75" customHeight="1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</row>
    <row r="558" spans="1:26" ht="15.75" customHeight="1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</row>
    <row r="559" spans="1:26" ht="15.75" customHeight="1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</row>
    <row r="560" spans="1:26" ht="15.75" customHeight="1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</row>
    <row r="561" spans="1:26" ht="15.75" customHeight="1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</row>
    <row r="562" spans="1:26" ht="15.75" customHeight="1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</row>
    <row r="563" spans="1:26" ht="15.75" customHeight="1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</row>
    <row r="564" spans="1:26" ht="15.75" customHeight="1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</row>
    <row r="565" spans="1:26" ht="15.75" customHeight="1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</row>
    <row r="566" spans="1:26" ht="15.75" customHeight="1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</row>
    <row r="567" spans="1:26" ht="15.75" customHeight="1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</row>
    <row r="568" spans="1:26" ht="15.75" customHeight="1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</row>
    <row r="569" spans="1:26" ht="15.75" customHeight="1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</row>
    <row r="570" spans="1:26" ht="15.75" customHeight="1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</row>
    <row r="571" spans="1:26" ht="15.75" customHeight="1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</row>
    <row r="572" spans="1:26" ht="15.75" customHeight="1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</row>
    <row r="573" spans="1:26" ht="15.75" customHeight="1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</row>
    <row r="574" spans="1:26" ht="15.75" customHeight="1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</row>
    <row r="575" spans="1:26" ht="15.75" customHeight="1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</row>
    <row r="576" spans="1:26" ht="15.75" customHeight="1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</row>
    <row r="577" spans="1:26" ht="15.75" customHeight="1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</row>
    <row r="578" spans="1:26" ht="15.75" customHeight="1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</row>
    <row r="579" spans="1:26" ht="15.75" customHeight="1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</row>
    <row r="580" spans="1:26" ht="15.75" customHeight="1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</row>
    <row r="581" spans="1:26" ht="15.75" customHeight="1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</row>
    <row r="582" spans="1:26" ht="15.75" customHeight="1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</row>
    <row r="583" spans="1:26" ht="15.75" customHeight="1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</row>
    <row r="584" spans="1:26" ht="15.75" customHeight="1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</row>
    <row r="585" spans="1:26" ht="15.75" customHeight="1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</row>
    <row r="586" spans="1:26" ht="15.75" customHeight="1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</row>
    <row r="587" spans="1:26" ht="15.75" customHeight="1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</row>
    <row r="588" spans="1:26" ht="15.75" customHeight="1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</row>
    <row r="589" spans="1:26" ht="15.75" customHeight="1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</row>
    <row r="590" spans="1:26" ht="15.75" customHeight="1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</row>
    <row r="591" spans="1:26" ht="15.75" customHeight="1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</row>
    <row r="592" spans="1:26" ht="15.75" customHeight="1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</row>
    <row r="593" spans="1:26" ht="15.75" customHeight="1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</row>
    <row r="594" spans="1:26" ht="15.75" customHeight="1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</row>
    <row r="595" spans="1:26" ht="15.75" customHeight="1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</row>
    <row r="596" spans="1:26" ht="15.75" customHeight="1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</row>
    <row r="597" spans="1:26" ht="15.75" customHeight="1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</row>
    <row r="598" spans="1:26" ht="15.75" customHeight="1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</row>
    <row r="599" spans="1:26" ht="15.75" customHeight="1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</row>
    <row r="600" spans="1:26" ht="15.75" customHeight="1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</row>
    <row r="601" spans="1:26" ht="15.75" customHeight="1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</row>
    <row r="602" spans="1:26" ht="15.75" customHeight="1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</row>
    <row r="603" spans="1:26" ht="15.75" customHeight="1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</row>
    <row r="604" spans="1:26" ht="15.75" customHeight="1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</row>
    <row r="605" spans="1:26" ht="15.75" customHeight="1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</row>
    <row r="606" spans="1:26" ht="15.75" customHeight="1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</row>
    <row r="607" spans="1:26" ht="15.75" customHeight="1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</row>
    <row r="608" spans="1:26" ht="15.75" customHeight="1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</row>
    <row r="609" spans="1:26" ht="15.75" customHeight="1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</row>
    <row r="610" spans="1:26" ht="15.75" customHeight="1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</row>
    <row r="611" spans="1:26" ht="15.75" customHeight="1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</row>
    <row r="612" spans="1:26" ht="15.75" customHeight="1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</row>
    <row r="613" spans="1:26" ht="15.75" customHeight="1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</row>
    <row r="614" spans="1:26" ht="15.75" customHeight="1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</row>
    <row r="615" spans="1:26" ht="15.75" customHeight="1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</row>
    <row r="616" spans="1:26" ht="15.75" customHeight="1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</row>
    <row r="617" spans="1:26" ht="15.75" customHeight="1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</row>
    <row r="618" spans="1:26" ht="15.75" customHeight="1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</row>
    <row r="619" spans="1:26" ht="15.75" customHeight="1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</row>
    <row r="620" spans="1:26" ht="15.75" customHeight="1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</row>
    <row r="621" spans="1:26" ht="15.75" customHeight="1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</row>
    <row r="622" spans="1:26" ht="15.75" customHeight="1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</row>
    <row r="623" spans="1:26" ht="15.75" customHeight="1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</row>
    <row r="624" spans="1:26" ht="15.75" customHeight="1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</row>
    <row r="625" spans="1:26" ht="15.75" customHeight="1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</row>
    <row r="626" spans="1:26" ht="15.75" customHeight="1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</row>
    <row r="627" spans="1:26" ht="15.75" customHeight="1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</row>
    <row r="628" spans="1:26" ht="15.75" customHeight="1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</row>
    <row r="629" spans="1:26" ht="15.75" customHeight="1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</row>
    <row r="630" spans="1:26" ht="15.75" customHeight="1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</row>
    <row r="631" spans="1:26" ht="15.75" customHeight="1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</row>
    <row r="632" spans="1:26" ht="15.75" customHeight="1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</row>
    <row r="633" spans="1:26" ht="15.75" customHeight="1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</row>
    <row r="634" spans="1:26" ht="15.75" customHeight="1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</row>
    <row r="635" spans="1:26" ht="15.75" customHeight="1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</row>
    <row r="636" spans="1:26" ht="15.75" customHeight="1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</row>
    <row r="637" spans="1:26" ht="15.75" customHeight="1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</row>
    <row r="638" spans="1:26" ht="15.75" customHeight="1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</row>
    <row r="639" spans="1:26" ht="15.75" customHeight="1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</row>
    <row r="640" spans="1:26" ht="15.75" customHeight="1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</row>
    <row r="641" spans="1:26" ht="15.75" customHeight="1" x14ac:dyDescent="0.25">
      <c r="A641" s="46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</row>
    <row r="642" spans="1:26" ht="15.75" customHeight="1" x14ac:dyDescent="0.25">
      <c r="A642" s="46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</row>
    <row r="643" spans="1:26" ht="15.75" customHeight="1" x14ac:dyDescent="0.25">
      <c r="A643" s="46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</row>
    <row r="644" spans="1:26" ht="15.75" customHeight="1" x14ac:dyDescent="0.25">
      <c r="A644" s="46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</row>
    <row r="645" spans="1:26" ht="15.75" customHeight="1" x14ac:dyDescent="0.25">
      <c r="A645" s="46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</row>
    <row r="646" spans="1:26" ht="15.75" customHeight="1" x14ac:dyDescent="0.25">
      <c r="A646" s="46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</row>
    <row r="647" spans="1:26" ht="15.75" customHeight="1" x14ac:dyDescent="0.25">
      <c r="A647" s="46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</row>
    <row r="648" spans="1:26" ht="15.75" customHeight="1" x14ac:dyDescent="0.25">
      <c r="A648" s="46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</row>
    <row r="649" spans="1:26" ht="15.75" customHeight="1" x14ac:dyDescent="0.25">
      <c r="A649" s="46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</row>
    <row r="650" spans="1:26" ht="15.75" customHeight="1" x14ac:dyDescent="0.25">
      <c r="A650" s="46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</row>
    <row r="651" spans="1:26" ht="15.75" customHeight="1" x14ac:dyDescent="0.25">
      <c r="A651" s="46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</row>
    <row r="652" spans="1:26" ht="15.75" customHeight="1" x14ac:dyDescent="0.25">
      <c r="A652" s="46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</row>
    <row r="653" spans="1:26" ht="15.75" customHeight="1" x14ac:dyDescent="0.25">
      <c r="A653" s="46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</row>
    <row r="654" spans="1:26" ht="15.75" customHeight="1" x14ac:dyDescent="0.25">
      <c r="A654" s="46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</row>
    <row r="655" spans="1:26" ht="15.75" customHeight="1" x14ac:dyDescent="0.25">
      <c r="A655" s="46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</row>
    <row r="656" spans="1:26" ht="15.75" customHeight="1" x14ac:dyDescent="0.25">
      <c r="A656" s="46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</row>
    <row r="657" spans="1:26" ht="15.75" customHeight="1" x14ac:dyDescent="0.25">
      <c r="A657" s="46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</row>
    <row r="658" spans="1:26" ht="15.75" customHeight="1" x14ac:dyDescent="0.25">
      <c r="A658" s="46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</row>
    <row r="659" spans="1:26" ht="15.75" customHeight="1" x14ac:dyDescent="0.25">
      <c r="A659" s="46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</row>
    <row r="660" spans="1:26" ht="15.75" customHeight="1" x14ac:dyDescent="0.25">
      <c r="A660" s="46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</row>
    <row r="661" spans="1:26" ht="15.75" customHeight="1" x14ac:dyDescent="0.25">
      <c r="A661" s="46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</row>
    <row r="662" spans="1:26" ht="15.75" customHeight="1" x14ac:dyDescent="0.25">
      <c r="A662" s="46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</row>
    <row r="663" spans="1:26" ht="15.75" customHeight="1" x14ac:dyDescent="0.25">
      <c r="A663" s="46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</row>
    <row r="664" spans="1:26" ht="15.75" customHeight="1" x14ac:dyDescent="0.25">
      <c r="A664" s="46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</row>
    <row r="665" spans="1:26" ht="15.75" customHeight="1" x14ac:dyDescent="0.25">
      <c r="A665" s="46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</row>
    <row r="666" spans="1:26" ht="15.75" customHeight="1" x14ac:dyDescent="0.25">
      <c r="A666" s="46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</row>
    <row r="667" spans="1:26" ht="15.75" customHeight="1" x14ac:dyDescent="0.25">
      <c r="A667" s="46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</row>
    <row r="668" spans="1:26" ht="15.75" customHeight="1" x14ac:dyDescent="0.25">
      <c r="A668" s="46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</row>
    <row r="669" spans="1:26" ht="15.75" customHeight="1" x14ac:dyDescent="0.25">
      <c r="A669" s="46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</row>
    <row r="670" spans="1:26" ht="15.75" customHeight="1" x14ac:dyDescent="0.25">
      <c r="A670" s="46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</row>
    <row r="671" spans="1:26" ht="15.75" customHeight="1" x14ac:dyDescent="0.25">
      <c r="A671" s="46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</row>
    <row r="672" spans="1:26" ht="15.75" customHeight="1" x14ac:dyDescent="0.25">
      <c r="A672" s="46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</row>
    <row r="673" spans="1:26" ht="15.75" customHeight="1" x14ac:dyDescent="0.25">
      <c r="A673" s="46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</row>
    <row r="674" spans="1:26" ht="15.75" customHeight="1" x14ac:dyDescent="0.25">
      <c r="A674" s="46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</row>
    <row r="675" spans="1:26" ht="15.75" customHeight="1" x14ac:dyDescent="0.25">
      <c r="A675" s="46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</row>
    <row r="676" spans="1:26" ht="15.75" customHeight="1" x14ac:dyDescent="0.25">
      <c r="A676" s="46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</row>
    <row r="677" spans="1:26" ht="15.75" customHeight="1" x14ac:dyDescent="0.25">
      <c r="A677" s="46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</row>
    <row r="678" spans="1:26" ht="15.75" customHeight="1" x14ac:dyDescent="0.25">
      <c r="A678" s="46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</row>
    <row r="679" spans="1:26" ht="15.75" customHeight="1" x14ac:dyDescent="0.25">
      <c r="A679" s="46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</row>
    <row r="680" spans="1:26" ht="15.75" customHeight="1" x14ac:dyDescent="0.25">
      <c r="A680" s="46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</row>
    <row r="681" spans="1:26" ht="15.75" customHeight="1" x14ac:dyDescent="0.25">
      <c r="A681" s="46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</row>
    <row r="682" spans="1:26" ht="15.75" customHeight="1" x14ac:dyDescent="0.25">
      <c r="A682" s="46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</row>
    <row r="683" spans="1:26" ht="15.75" customHeight="1" x14ac:dyDescent="0.25">
      <c r="A683" s="46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</row>
    <row r="684" spans="1:26" ht="15.75" customHeight="1" x14ac:dyDescent="0.25">
      <c r="A684" s="46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</row>
    <row r="685" spans="1:26" ht="15.75" customHeight="1" x14ac:dyDescent="0.25">
      <c r="A685" s="46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</row>
    <row r="686" spans="1:26" ht="15.75" customHeight="1" x14ac:dyDescent="0.25">
      <c r="A686" s="46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</row>
    <row r="687" spans="1:26" ht="15.75" customHeight="1" x14ac:dyDescent="0.25">
      <c r="A687" s="46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</row>
    <row r="688" spans="1:26" ht="15.75" customHeight="1" x14ac:dyDescent="0.25">
      <c r="A688" s="46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</row>
    <row r="689" spans="1:26" ht="15.75" customHeight="1" x14ac:dyDescent="0.25">
      <c r="A689" s="46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</row>
    <row r="690" spans="1:26" ht="15.75" customHeight="1" x14ac:dyDescent="0.25">
      <c r="A690" s="46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</row>
    <row r="691" spans="1:26" ht="15.75" customHeight="1" x14ac:dyDescent="0.25">
      <c r="A691" s="46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</row>
    <row r="692" spans="1:26" ht="15.75" customHeight="1" x14ac:dyDescent="0.25">
      <c r="A692" s="46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</row>
    <row r="693" spans="1:26" ht="15.75" customHeight="1" x14ac:dyDescent="0.25">
      <c r="A693" s="46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</row>
    <row r="694" spans="1:26" ht="15.75" customHeight="1" x14ac:dyDescent="0.25">
      <c r="A694" s="46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</row>
    <row r="695" spans="1:26" ht="15.75" customHeight="1" x14ac:dyDescent="0.25">
      <c r="A695" s="46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</row>
    <row r="696" spans="1:26" ht="15.75" customHeight="1" x14ac:dyDescent="0.25">
      <c r="A696" s="46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</row>
    <row r="697" spans="1:26" ht="15.75" customHeight="1" x14ac:dyDescent="0.25">
      <c r="A697" s="46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</row>
    <row r="698" spans="1:26" ht="15.75" customHeight="1" x14ac:dyDescent="0.25">
      <c r="A698" s="46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</row>
    <row r="699" spans="1:26" ht="15.75" customHeight="1" x14ac:dyDescent="0.25">
      <c r="A699" s="46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</row>
    <row r="700" spans="1:26" ht="15.75" customHeight="1" x14ac:dyDescent="0.25">
      <c r="A700" s="46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</row>
    <row r="701" spans="1:26" ht="15.75" customHeight="1" x14ac:dyDescent="0.25">
      <c r="A701" s="46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</row>
    <row r="702" spans="1:26" ht="15.75" customHeight="1" x14ac:dyDescent="0.25">
      <c r="A702" s="46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</row>
    <row r="703" spans="1:26" ht="15.75" customHeight="1" x14ac:dyDescent="0.25">
      <c r="A703" s="46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</row>
    <row r="704" spans="1:26" ht="15.75" customHeight="1" x14ac:dyDescent="0.25">
      <c r="A704" s="46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</row>
    <row r="705" spans="1:26" ht="15.75" customHeight="1" x14ac:dyDescent="0.25">
      <c r="A705" s="46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</row>
    <row r="706" spans="1:26" ht="15.75" customHeight="1" x14ac:dyDescent="0.25">
      <c r="A706" s="46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</row>
    <row r="707" spans="1:26" ht="15.75" customHeight="1" x14ac:dyDescent="0.25">
      <c r="A707" s="46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</row>
    <row r="708" spans="1:26" ht="15.75" customHeight="1" x14ac:dyDescent="0.25">
      <c r="A708" s="46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</row>
    <row r="709" spans="1:26" ht="15.75" customHeight="1" x14ac:dyDescent="0.25">
      <c r="A709" s="46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</row>
    <row r="710" spans="1:26" ht="15.75" customHeight="1" x14ac:dyDescent="0.25">
      <c r="A710" s="46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</row>
    <row r="711" spans="1:26" ht="15.75" customHeight="1" x14ac:dyDescent="0.25">
      <c r="A711" s="46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</row>
    <row r="712" spans="1:26" ht="15.75" customHeight="1" x14ac:dyDescent="0.25">
      <c r="A712" s="46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</row>
    <row r="713" spans="1:26" ht="15.75" customHeight="1" x14ac:dyDescent="0.25">
      <c r="A713" s="46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</row>
    <row r="714" spans="1:26" ht="15.75" customHeight="1" x14ac:dyDescent="0.25">
      <c r="A714" s="46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</row>
    <row r="715" spans="1:26" ht="15.75" customHeight="1" x14ac:dyDescent="0.25">
      <c r="A715" s="46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</row>
    <row r="716" spans="1:26" ht="15.75" customHeight="1" x14ac:dyDescent="0.25">
      <c r="A716" s="46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</row>
    <row r="717" spans="1:26" ht="15.75" customHeight="1" x14ac:dyDescent="0.25">
      <c r="A717" s="46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</row>
    <row r="718" spans="1:26" ht="15.75" customHeight="1" x14ac:dyDescent="0.25">
      <c r="A718" s="46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</row>
    <row r="719" spans="1:26" ht="15.75" customHeight="1" x14ac:dyDescent="0.25">
      <c r="A719" s="46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</row>
    <row r="720" spans="1:26" ht="15.75" customHeight="1" x14ac:dyDescent="0.25">
      <c r="A720" s="46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</row>
    <row r="721" spans="1:26" ht="15.75" customHeight="1" x14ac:dyDescent="0.25">
      <c r="A721" s="46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</row>
    <row r="722" spans="1:26" ht="15.75" customHeight="1" x14ac:dyDescent="0.25">
      <c r="A722" s="46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</row>
    <row r="723" spans="1:26" ht="15.75" customHeight="1" x14ac:dyDescent="0.25">
      <c r="A723" s="46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</row>
    <row r="724" spans="1:26" ht="15.75" customHeight="1" x14ac:dyDescent="0.25">
      <c r="A724" s="46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</row>
    <row r="725" spans="1:26" ht="15.75" customHeight="1" x14ac:dyDescent="0.25">
      <c r="A725" s="46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</row>
    <row r="726" spans="1:26" ht="15.75" customHeight="1" x14ac:dyDescent="0.25">
      <c r="A726" s="46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</row>
    <row r="727" spans="1:26" ht="15.75" customHeight="1" x14ac:dyDescent="0.25">
      <c r="A727" s="46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</row>
    <row r="728" spans="1:26" ht="15.75" customHeight="1" x14ac:dyDescent="0.25">
      <c r="A728" s="46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</row>
    <row r="729" spans="1:26" ht="15.75" customHeight="1" x14ac:dyDescent="0.25">
      <c r="A729" s="46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</row>
    <row r="730" spans="1:26" ht="15.75" customHeight="1" x14ac:dyDescent="0.25">
      <c r="A730" s="46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</row>
    <row r="731" spans="1:26" ht="15.75" customHeight="1" x14ac:dyDescent="0.25">
      <c r="A731" s="46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</row>
    <row r="732" spans="1:26" ht="15.75" customHeight="1" x14ac:dyDescent="0.25">
      <c r="A732" s="46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</row>
    <row r="733" spans="1:26" ht="15.75" customHeight="1" x14ac:dyDescent="0.25">
      <c r="A733" s="46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</row>
    <row r="734" spans="1:26" ht="15.75" customHeight="1" x14ac:dyDescent="0.25">
      <c r="A734" s="46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</row>
    <row r="735" spans="1:26" ht="15.75" customHeight="1" x14ac:dyDescent="0.25">
      <c r="A735" s="46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</row>
    <row r="736" spans="1:26" ht="15.75" customHeight="1" x14ac:dyDescent="0.25">
      <c r="A736" s="46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</row>
    <row r="737" spans="1:26" ht="15.75" customHeight="1" x14ac:dyDescent="0.25">
      <c r="A737" s="46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</row>
    <row r="738" spans="1:26" ht="15.75" customHeight="1" x14ac:dyDescent="0.25">
      <c r="A738" s="46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</row>
    <row r="739" spans="1:26" ht="15.75" customHeight="1" x14ac:dyDescent="0.25">
      <c r="A739" s="46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</row>
    <row r="740" spans="1:26" ht="15.75" customHeight="1" x14ac:dyDescent="0.25">
      <c r="A740" s="46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</row>
    <row r="741" spans="1:26" ht="15.75" customHeight="1" x14ac:dyDescent="0.25">
      <c r="A741" s="46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</row>
    <row r="742" spans="1:26" ht="15.75" customHeight="1" x14ac:dyDescent="0.25">
      <c r="A742" s="46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</row>
    <row r="743" spans="1:26" ht="15.75" customHeight="1" x14ac:dyDescent="0.25">
      <c r="A743" s="46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</row>
    <row r="744" spans="1:26" ht="15.75" customHeight="1" x14ac:dyDescent="0.25">
      <c r="A744" s="46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</row>
    <row r="745" spans="1:26" ht="15.75" customHeight="1" x14ac:dyDescent="0.25">
      <c r="A745" s="46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</row>
    <row r="746" spans="1:26" ht="15.75" customHeight="1" x14ac:dyDescent="0.25">
      <c r="A746" s="46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</row>
    <row r="747" spans="1:26" ht="15.75" customHeight="1" x14ac:dyDescent="0.25">
      <c r="A747" s="46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</row>
    <row r="748" spans="1:26" ht="15.75" customHeight="1" x14ac:dyDescent="0.25">
      <c r="A748" s="46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</row>
    <row r="749" spans="1:26" ht="15.75" customHeight="1" x14ac:dyDescent="0.25">
      <c r="A749" s="46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</row>
    <row r="750" spans="1:26" ht="15.75" customHeight="1" x14ac:dyDescent="0.25">
      <c r="A750" s="46"/>
      <c r="B750" s="46"/>
      <c r="C750" s="46"/>
      <c r="D750" s="46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</row>
    <row r="751" spans="1:26" ht="15.75" customHeight="1" x14ac:dyDescent="0.25">
      <c r="A751" s="46"/>
      <c r="B751" s="46"/>
      <c r="C751" s="46"/>
      <c r="D751" s="46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  <c r="Z751" s="46"/>
    </row>
    <row r="752" spans="1:26" ht="15.75" customHeight="1" x14ac:dyDescent="0.25">
      <c r="A752" s="46"/>
      <c r="B752" s="46"/>
      <c r="C752" s="46"/>
      <c r="D752" s="46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  <c r="Z752" s="46"/>
    </row>
    <row r="753" spans="1:26" ht="15.75" customHeight="1" x14ac:dyDescent="0.25">
      <c r="A753" s="46"/>
      <c r="B753" s="46"/>
      <c r="C753" s="46"/>
      <c r="D753" s="46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46"/>
    </row>
    <row r="754" spans="1:26" ht="15.75" customHeight="1" x14ac:dyDescent="0.25">
      <c r="A754" s="46"/>
      <c r="B754" s="46"/>
      <c r="C754" s="46"/>
      <c r="D754" s="46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  <c r="Z754" s="46"/>
    </row>
    <row r="755" spans="1:26" ht="15.75" customHeight="1" x14ac:dyDescent="0.25">
      <c r="A755" s="46"/>
      <c r="B755" s="46"/>
      <c r="C755" s="46"/>
      <c r="D755" s="46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  <c r="Z755" s="46"/>
    </row>
    <row r="756" spans="1:26" ht="15.75" customHeight="1" x14ac:dyDescent="0.25">
      <c r="A756" s="46"/>
      <c r="B756" s="46"/>
      <c r="C756" s="46"/>
      <c r="D756" s="46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  <c r="Z756" s="46"/>
    </row>
    <row r="757" spans="1:26" ht="15.75" customHeight="1" x14ac:dyDescent="0.25">
      <c r="A757" s="46"/>
      <c r="B757" s="46"/>
      <c r="C757" s="46"/>
      <c r="D757" s="46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  <c r="Z757" s="46"/>
    </row>
    <row r="758" spans="1:26" ht="15.75" customHeight="1" x14ac:dyDescent="0.25">
      <c r="A758" s="46"/>
      <c r="B758" s="46"/>
      <c r="C758" s="46"/>
      <c r="D758" s="46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  <c r="Z758" s="46"/>
    </row>
    <row r="759" spans="1:26" ht="15.75" customHeight="1" x14ac:dyDescent="0.25">
      <c r="A759" s="46"/>
      <c r="B759" s="46"/>
      <c r="C759" s="46"/>
      <c r="D759" s="46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46"/>
      <c r="Z759" s="46"/>
    </row>
    <row r="760" spans="1:26" ht="15.75" customHeight="1" x14ac:dyDescent="0.25">
      <c r="A760" s="46"/>
      <c r="B760" s="46"/>
      <c r="C760" s="46"/>
      <c r="D760" s="46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46"/>
    </row>
    <row r="761" spans="1:26" ht="15.75" customHeight="1" x14ac:dyDescent="0.25">
      <c r="A761" s="46"/>
      <c r="B761" s="46"/>
      <c r="C761" s="46"/>
      <c r="D761" s="46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  <c r="Z761" s="46"/>
    </row>
    <row r="762" spans="1:26" ht="15.75" customHeight="1" x14ac:dyDescent="0.25">
      <c r="A762" s="46"/>
      <c r="B762" s="46"/>
      <c r="C762" s="46"/>
      <c r="D762" s="46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  <c r="Y762" s="46"/>
      <c r="Z762" s="46"/>
    </row>
    <row r="763" spans="1:26" ht="15.75" customHeight="1" x14ac:dyDescent="0.25">
      <c r="A763" s="46"/>
      <c r="B763" s="46"/>
      <c r="C763" s="46"/>
      <c r="D763" s="46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  <c r="Y763" s="46"/>
      <c r="Z763" s="46"/>
    </row>
    <row r="764" spans="1:26" ht="15.75" customHeight="1" x14ac:dyDescent="0.25">
      <c r="A764" s="46"/>
      <c r="B764" s="46"/>
      <c r="C764" s="46"/>
      <c r="D764" s="46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  <c r="Z764" s="46"/>
    </row>
    <row r="765" spans="1:26" ht="15.75" customHeight="1" x14ac:dyDescent="0.25">
      <c r="A765" s="46"/>
      <c r="B765" s="46"/>
      <c r="C765" s="46"/>
      <c r="D765" s="46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46"/>
      <c r="Z765" s="46"/>
    </row>
    <row r="766" spans="1:26" ht="15.75" customHeight="1" x14ac:dyDescent="0.25">
      <c r="A766" s="46"/>
      <c r="B766" s="46"/>
      <c r="C766" s="46"/>
      <c r="D766" s="46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  <c r="Y766" s="46"/>
      <c r="Z766" s="46"/>
    </row>
    <row r="767" spans="1:26" ht="15.75" customHeight="1" x14ac:dyDescent="0.25">
      <c r="A767" s="46"/>
      <c r="B767" s="46"/>
      <c r="C767" s="46"/>
      <c r="D767" s="46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46"/>
      <c r="Z767" s="46"/>
    </row>
    <row r="768" spans="1:26" ht="15.75" customHeight="1" x14ac:dyDescent="0.25">
      <c r="A768" s="46"/>
      <c r="B768" s="46"/>
      <c r="C768" s="46"/>
      <c r="D768" s="46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  <c r="Y768" s="46"/>
      <c r="Z768" s="46"/>
    </row>
    <row r="769" spans="1:26" ht="15.75" customHeight="1" x14ac:dyDescent="0.25">
      <c r="A769" s="46"/>
      <c r="B769" s="46"/>
      <c r="C769" s="46"/>
      <c r="D769" s="46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  <c r="Z769" s="46"/>
    </row>
    <row r="770" spans="1:26" ht="15.75" customHeight="1" x14ac:dyDescent="0.25">
      <c r="A770" s="46"/>
      <c r="B770" s="46"/>
      <c r="C770" s="46"/>
      <c r="D770" s="46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  <c r="Y770" s="46"/>
      <c r="Z770" s="46"/>
    </row>
    <row r="771" spans="1:26" ht="15.75" customHeight="1" x14ac:dyDescent="0.25">
      <c r="A771" s="46"/>
      <c r="B771" s="46"/>
      <c r="C771" s="46"/>
      <c r="D771" s="46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  <c r="Y771" s="46"/>
      <c r="Z771" s="46"/>
    </row>
    <row r="772" spans="1:26" ht="15.75" customHeight="1" x14ac:dyDescent="0.25">
      <c r="A772" s="46"/>
      <c r="B772" s="46"/>
      <c r="C772" s="46"/>
      <c r="D772" s="46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  <c r="Y772" s="46"/>
      <c r="Z772" s="46"/>
    </row>
    <row r="773" spans="1:26" ht="15.75" customHeight="1" x14ac:dyDescent="0.25">
      <c r="A773" s="46"/>
      <c r="B773" s="46"/>
      <c r="C773" s="46"/>
      <c r="D773" s="46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  <c r="Z773" s="46"/>
    </row>
    <row r="774" spans="1:26" ht="15.75" customHeight="1" x14ac:dyDescent="0.25">
      <c r="A774" s="46"/>
      <c r="B774" s="46"/>
      <c r="C774" s="46"/>
      <c r="D774" s="46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  <c r="Z774" s="46"/>
    </row>
    <row r="775" spans="1:26" ht="15.75" customHeight="1" x14ac:dyDescent="0.25">
      <c r="A775" s="46"/>
      <c r="B775" s="46"/>
      <c r="C775" s="46"/>
      <c r="D775" s="46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  <c r="Z775" s="46"/>
    </row>
    <row r="776" spans="1:26" ht="15.75" customHeight="1" x14ac:dyDescent="0.25">
      <c r="A776" s="46"/>
      <c r="B776" s="46"/>
      <c r="C776" s="46"/>
      <c r="D776" s="46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46"/>
    </row>
    <row r="777" spans="1:26" ht="15.75" customHeight="1" x14ac:dyDescent="0.25">
      <c r="A777" s="46"/>
      <c r="B777" s="46"/>
      <c r="C777" s="46"/>
      <c r="D777" s="46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  <c r="Z777" s="46"/>
    </row>
    <row r="778" spans="1:26" ht="15.75" customHeight="1" x14ac:dyDescent="0.25">
      <c r="A778" s="46"/>
      <c r="B778" s="46"/>
      <c r="C778" s="46"/>
      <c r="D778" s="46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/>
    </row>
    <row r="779" spans="1:26" ht="15.75" customHeight="1" x14ac:dyDescent="0.25">
      <c r="A779" s="46"/>
      <c r="B779" s="46"/>
      <c r="C779" s="46"/>
      <c r="D779" s="46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  <c r="Z779" s="46"/>
    </row>
    <row r="780" spans="1:26" ht="15.75" customHeight="1" x14ac:dyDescent="0.25">
      <c r="A780" s="46"/>
      <c r="B780" s="46"/>
      <c r="C780" s="46"/>
      <c r="D780" s="46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  <c r="Z780" s="46"/>
    </row>
    <row r="781" spans="1:26" ht="15.75" customHeight="1" x14ac:dyDescent="0.25">
      <c r="A781" s="46"/>
      <c r="B781" s="46"/>
      <c r="C781" s="46"/>
      <c r="D781" s="46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46"/>
    </row>
    <row r="782" spans="1:26" ht="15.75" customHeight="1" x14ac:dyDescent="0.25">
      <c r="A782" s="46"/>
      <c r="B782" s="46"/>
      <c r="C782" s="46"/>
      <c r="D782" s="46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46"/>
    </row>
    <row r="783" spans="1:26" ht="15.75" customHeight="1" x14ac:dyDescent="0.25">
      <c r="A783" s="46"/>
      <c r="B783" s="46"/>
      <c r="C783" s="46"/>
      <c r="D783" s="46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  <c r="Z783" s="46"/>
    </row>
    <row r="784" spans="1:26" ht="15.75" customHeight="1" x14ac:dyDescent="0.25">
      <c r="A784" s="46"/>
      <c r="B784" s="46"/>
      <c r="C784" s="46"/>
      <c r="D784" s="46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  <c r="Z784" s="46"/>
    </row>
    <row r="785" spans="1:26" ht="15.75" customHeight="1" x14ac:dyDescent="0.25">
      <c r="A785" s="46"/>
      <c r="B785" s="46"/>
      <c r="C785" s="46"/>
      <c r="D785" s="46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  <c r="Z785" s="46"/>
    </row>
    <row r="786" spans="1:26" ht="15.75" customHeight="1" x14ac:dyDescent="0.25">
      <c r="A786" s="46"/>
      <c r="B786" s="46"/>
      <c r="C786" s="46"/>
      <c r="D786" s="46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  <c r="Y786" s="46"/>
      <c r="Z786" s="46"/>
    </row>
    <row r="787" spans="1:26" ht="15.75" customHeight="1" x14ac:dyDescent="0.25">
      <c r="A787" s="46"/>
      <c r="B787" s="46"/>
      <c r="C787" s="46"/>
      <c r="D787" s="46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  <c r="Y787" s="46"/>
      <c r="Z787" s="46"/>
    </row>
    <row r="788" spans="1:26" ht="15.75" customHeight="1" x14ac:dyDescent="0.25">
      <c r="A788" s="46"/>
      <c r="B788" s="46"/>
      <c r="C788" s="46"/>
      <c r="D788" s="46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  <c r="Y788" s="46"/>
      <c r="Z788" s="46"/>
    </row>
    <row r="789" spans="1:26" ht="15.75" customHeight="1" x14ac:dyDescent="0.25">
      <c r="A789" s="46"/>
      <c r="B789" s="46"/>
      <c r="C789" s="46"/>
      <c r="D789" s="46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  <c r="Y789" s="46"/>
      <c r="Z789" s="46"/>
    </row>
    <row r="790" spans="1:26" ht="15.75" customHeight="1" x14ac:dyDescent="0.25">
      <c r="A790" s="46"/>
      <c r="B790" s="46"/>
      <c r="C790" s="46"/>
      <c r="D790" s="46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/>
      <c r="Z790" s="46"/>
    </row>
    <row r="791" spans="1:26" ht="15.75" customHeight="1" x14ac:dyDescent="0.25">
      <c r="A791" s="46"/>
      <c r="B791" s="46"/>
      <c r="C791" s="46"/>
      <c r="D791" s="46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46"/>
      <c r="Z791" s="46"/>
    </row>
    <row r="792" spans="1:26" ht="15.75" customHeight="1" x14ac:dyDescent="0.25">
      <c r="A792" s="46"/>
      <c r="B792" s="46"/>
      <c r="C792" s="46"/>
      <c r="D792" s="46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  <c r="Y792" s="46"/>
      <c r="Z792" s="46"/>
    </row>
    <row r="793" spans="1:26" ht="15.75" customHeight="1" x14ac:dyDescent="0.25">
      <c r="A793" s="46"/>
      <c r="B793" s="46"/>
      <c r="C793" s="46"/>
      <c r="D793" s="46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  <c r="Z793" s="46"/>
    </row>
    <row r="794" spans="1:26" ht="15.75" customHeight="1" x14ac:dyDescent="0.25">
      <c r="A794" s="46"/>
      <c r="B794" s="46"/>
      <c r="C794" s="46"/>
      <c r="D794" s="46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  <c r="Y794" s="46"/>
      <c r="Z794" s="46"/>
    </row>
    <row r="795" spans="1:26" ht="15.75" customHeight="1" x14ac:dyDescent="0.25">
      <c r="A795" s="46"/>
      <c r="B795" s="46"/>
      <c r="C795" s="46"/>
      <c r="D795" s="46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  <c r="Y795" s="46"/>
      <c r="Z795" s="46"/>
    </row>
    <row r="796" spans="1:26" ht="15.75" customHeight="1" x14ac:dyDescent="0.25">
      <c r="A796" s="46"/>
      <c r="B796" s="46"/>
      <c r="C796" s="46"/>
      <c r="D796" s="46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  <c r="Y796" s="46"/>
      <c r="Z796" s="46"/>
    </row>
    <row r="797" spans="1:26" ht="15.75" customHeight="1" x14ac:dyDescent="0.25">
      <c r="A797" s="46"/>
      <c r="B797" s="46"/>
      <c r="C797" s="46"/>
      <c r="D797" s="46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46"/>
      <c r="Z797" s="46"/>
    </row>
    <row r="798" spans="1:26" ht="15.75" customHeight="1" x14ac:dyDescent="0.25">
      <c r="A798" s="46"/>
      <c r="B798" s="46"/>
      <c r="C798" s="46"/>
      <c r="D798" s="46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/>
      <c r="Z798" s="46"/>
    </row>
    <row r="799" spans="1:26" ht="15.75" customHeight="1" x14ac:dyDescent="0.25">
      <c r="A799" s="46"/>
      <c r="B799" s="46"/>
      <c r="C799" s="46"/>
      <c r="D799" s="46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Y799" s="46"/>
      <c r="Z799" s="46"/>
    </row>
    <row r="800" spans="1:26" ht="15.75" customHeight="1" x14ac:dyDescent="0.25">
      <c r="A800" s="46"/>
      <c r="B800" s="46"/>
      <c r="C800" s="46"/>
      <c r="D800" s="46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  <c r="Y800" s="46"/>
      <c r="Z800" s="46"/>
    </row>
    <row r="801" spans="1:26" ht="15.75" customHeight="1" x14ac:dyDescent="0.25">
      <c r="A801" s="46"/>
      <c r="B801" s="46"/>
      <c r="C801" s="46"/>
      <c r="D801" s="46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  <c r="Y801" s="46"/>
      <c r="Z801" s="46"/>
    </row>
    <row r="802" spans="1:26" ht="15.75" customHeight="1" x14ac:dyDescent="0.25">
      <c r="A802" s="46"/>
      <c r="B802" s="46"/>
      <c r="C802" s="46"/>
      <c r="D802" s="46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  <c r="Y802" s="46"/>
      <c r="Z802" s="46"/>
    </row>
    <row r="803" spans="1:26" ht="15.75" customHeight="1" x14ac:dyDescent="0.25">
      <c r="A803" s="46"/>
      <c r="B803" s="46"/>
      <c r="C803" s="46"/>
      <c r="D803" s="46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  <c r="Y803" s="46"/>
      <c r="Z803" s="46"/>
    </row>
    <row r="804" spans="1:26" ht="15.75" customHeight="1" x14ac:dyDescent="0.25">
      <c r="A804" s="46"/>
      <c r="B804" s="46"/>
      <c r="C804" s="46"/>
      <c r="D804" s="46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  <c r="Y804" s="46"/>
      <c r="Z804" s="46"/>
    </row>
    <row r="805" spans="1:26" ht="15.75" customHeight="1" x14ac:dyDescent="0.25">
      <c r="A805" s="46"/>
      <c r="B805" s="46"/>
      <c r="C805" s="46"/>
      <c r="D805" s="46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  <c r="Y805" s="46"/>
      <c r="Z805" s="46"/>
    </row>
    <row r="806" spans="1:26" ht="15.75" customHeight="1" x14ac:dyDescent="0.25">
      <c r="A806" s="46"/>
      <c r="B806" s="46"/>
      <c r="C806" s="46"/>
      <c r="D806" s="46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  <c r="Y806" s="46"/>
      <c r="Z806" s="46"/>
    </row>
    <row r="807" spans="1:26" ht="15.75" customHeight="1" x14ac:dyDescent="0.25">
      <c r="A807" s="46"/>
      <c r="B807" s="46"/>
      <c r="C807" s="46"/>
      <c r="D807" s="46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  <c r="Y807" s="46"/>
      <c r="Z807" s="46"/>
    </row>
    <row r="808" spans="1:26" ht="15.75" customHeight="1" x14ac:dyDescent="0.25">
      <c r="A808" s="46"/>
      <c r="B808" s="46"/>
      <c r="C808" s="46"/>
      <c r="D808" s="46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  <c r="Y808" s="46"/>
      <c r="Z808" s="46"/>
    </row>
    <row r="809" spans="1:26" ht="15.75" customHeight="1" x14ac:dyDescent="0.25">
      <c r="A809" s="46"/>
      <c r="B809" s="46"/>
      <c r="C809" s="46"/>
      <c r="D809" s="46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46"/>
      <c r="Z809" s="46"/>
    </row>
    <row r="810" spans="1:26" ht="15.75" customHeight="1" x14ac:dyDescent="0.25">
      <c r="A810" s="46"/>
      <c r="B810" s="46"/>
      <c r="C810" s="46"/>
      <c r="D810" s="46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  <c r="Y810" s="46"/>
      <c r="Z810" s="46"/>
    </row>
    <row r="811" spans="1:26" ht="15.75" customHeight="1" x14ac:dyDescent="0.25">
      <c r="A811" s="46"/>
      <c r="B811" s="46"/>
      <c r="C811" s="46"/>
      <c r="D811" s="46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46"/>
      <c r="Z811" s="46"/>
    </row>
    <row r="812" spans="1:26" ht="15.75" customHeight="1" x14ac:dyDescent="0.25">
      <c r="A812" s="46"/>
      <c r="B812" s="46"/>
      <c r="C812" s="46"/>
      <c r="D812" s="46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  <c r="Y812" s="46"/>
      <c r="Z812" s="46"/>
    </row>
    <row r="813" spans="1:26" ht="15.75" customHeight="1" x14ac:dyDescent="0.25">
      <c r="A813" s="46"/>
      <c r="B813" s="46"/>
      <c r="C813" s="46"/>
      <c r="D813" s="46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46"/>
      <c r="Z813" s="46"/>
    </row>
    <row r="814" spans="1:26" ht="15.75" customHeight="1" x14ac:dyDescent="0.25">
      <c r="A814" s="46"/>
      <c r="B814" s="46"/>
      <c r="C814" s="46"/>
      <c r="D814" s="46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  <c r="Y814" s="46"/>
      <c r="Z814" s="46"/>
    </row>
    <row r="815" spans="1:26" ht="15.75" customHeight="1" x14ac:dyDescent="0.25">
      <c r="A815" s="46"/>
      <c r="B815" s="46"/>
      <c r="C815" s="46"/>
      <c r="D815" s="46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46"/>
      <c r="Z815" s="46"/>
    </row>
    <row r="816" spans="1:26" ht="15.75" customHeight="1" x14ac:dyDescent="0.25">
      <c r="A816" s="46"/>
      <c r="B816" s="46"/>
      <c r="C816" s="46"/>
      <c r="D816" s="46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  <c r="Y816" s="46"/>
      <c r="Z816" s="46"/>
    </row>
    <row r="817" spans="1:26" ht="15.75" customHeight="1" x14ac:dyDescent="0.25">
      <c r="A817" s="46"/>
      <c r="B817" s="46"/>
      <c r="C817" s="46"/>
      <c r="D817" s="46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  <c r="Y817" s="46"/>
      <c r="Z817" s="46"/>
    </row>
    <row r="818" spans="1:26" ht="15.75" customHeight="1" x14ac:dyDescent="0.25">
      <c r="A818" s="46"/>
      <c r="B818" s="46"/>
      <c r="C818" s="46"/>
      <c r="D818" s="46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  <c r="Y818" s="46"/>
      <c r="Z818" s="46"/>
    </row>
    <row r="819" spans="1:26" ht="15.75" customHeight="1" x14ac:dyDescent="0.25">
      <c r="A819" s="46"/>
      <c r="B819" s="46"/>
      <c r="C819" s="46"/>
      <c r="D819" s="46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  <c r="Y819" s="46"/>
      <c r="Z819" s="46"/>
    </row>
    <row r="820" spans="1:26" ht="15.75" customHeight="1" x14ac:dyDescent="0.25">
      <c r="A820" s="46"/>
      <c r="B820" s="46"/>
      <c r="C820" s="46"/>
      <c r="D820" s="46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  <c r="Y820" s="46"/>
      <c r="Z820" s="46"/>
    </row>
    <row r="821" spans="1:26" ht="15.75" customHeight="1" x14ac:dyDescent="0.25">
      <c r="A821" s="46"/>
      <c r="B821" s="46"/>
      <c r="C821" s="46"/>
      <c r="D821" s="46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  <c r="Z821" s="46"/>
    </row>
    <row r="822" spans="1:26" ht="15.75" customHeight="1" x14ac:dyDescent="0.25">
      <c r="A822" s="46"/>
      <c r="B822" s="46"/>
      <c r="C822" s="46"/>
      <c r="D822" s="46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  <c r="Y822" s="46"/>
      <c r="Z822" s="46"/>
    </row>
    <row r="823" spans="1:26" ht="15.75" customHeight="1" x14ac:dyDescent="0.25">
      <c r="A823" s="46"/>
      <c r="B823" s="46"/>
      <c r="C823" s="46"/>
      <c r="D823" s="46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  <c r="Y823" s="46"/>
      <c r="Z823" s="46"/>
    </row>
    <row r="824" spans="1:26" ht="15.75" customHeight="1" x14ac:dyDescent="0.25">
      <c r="A824" s="46"/>
      <c r="B824" s="46"/>
      <c r="C824" s="46"/>
      <c r="D824" s="46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  <c r="Y824" s="46"/>
      <c r="Z824" s="46"/>
    </row>
    <row r="825" spans="1:26" ht="15.75" customHeight="1" x14ac:dyDescent="0.25">
      <c r="A825" s="46"/>
      <c r="B825" s="46"/>
      <c r="C825" s="46"/>
      <c r="D825" s="46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  <c r="Y825" s="46"/>
      <c r="Z825" s="46"/>
    </row>
    <row r="826" spans="1:26" ht="15.75" customHeight="1" x14ac:dyDescent="0.25">
      <c r="A826" s="46"/>
      <c r="B826" s="46"/>
      <c r="C826" s="46"/>
      <c r="D826" s="46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  <c r="Y826" s="46"/>
      <c r="Z826" s="46"/>
    </row>
    <row r="827" spans="1:26" ht="15.75" customHeight="1" x14ac:dyDescent="0.25">
      <c r="A827" s="46"/>
      <c r="B827" s="46"/>
      <c r="C827" s="46"/>
      <c r="D827" s="46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  <c r="Y827" s="46"/>
      <c r="Z827" s="46"/>
    </row>
    <row r="828" spans="1:26" ht="15.75" customHeight="1" x14ac:dyDescent="0.25">
      <c r="A828" s="46"/>
      <c r="B828" s="46"/>
      <c r="C828" s="46"/>
      <c r="D828" s="46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  <c r="Y828" s="46"/>
      <c r="Z828" s="46"/>
    </row>
    <row r="829" spans="1:26" ht="15.75" customHeight="1" x14ac:dyDescent="0.25">
      <c r="A829" s="46"/>
      <c r="B829" s="46"/>
      <c r="C829" s="46"/>
      <c r="D829" s="46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  <c r="Y829" s="46"/>
      <c r="Z829" s="46"/>
    </row>
    <row r="830" spans="1:26" ht="15.75" customHeight="1" x14ac:dyDescent="0.25">
      <c r="A830" s="46"/>
      <c r="B830" s="46"/>
      <c r="C830" s="46"/>
      <c r="D830" s="46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  <c r="Y830" s="46"/>
      <c r="Z830" s="46"/>
    </row>
    <row r="831" spans="1:26" ht="15.75" customHeight="1" x14ac:dyDescent="0.25">
      <c r="A831" s="46"/>
      <c r="B831" s="46"/>
      <c r="C831" s="46"/>
      <c r="D831" s="46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  <c r="Y831" s="46"/>
      <c r="Z831" s="46"/>
    </row>
    <row r="832" spans="1:26" ht="15.75" customHeight="1" x14ac:dyDescent="0.25">
      <c r="A832" s="46"/>
      <c r="B832" s="46"/>
      <c r="C832" s="46"/>
      <c r="D832" s="46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  <c r="Y832" s="46"/>
      <c r="Z832" s="46"/>
    </row>
    <row r="833" spans="1:26" ht="15.75" customHeight="1" x14ac:dyDescent="0.25">
      <c r="A833" s="46"/>
      <c r="B833" s="46"/>
      <c r="C833" s="46"/>
      <c r="D833" s="46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  <c r="Y833" s="46"/>
      <c r="Z833" s="46"/>
    </row>
    <row r="834" spans="1:26" ht="15.75" customHeight="1" x14ac:dyDescent="0.25">
      <c r="A834" s="46"/>
      <c r="B834" s="46"/>
      <c r="C834" s="46"/>
      <c r="D834" s="46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  <c r="Y834" s="46"/>
      <c r="Z834" s="46"/>
    </row>
    <row r="835" spans="1:26" ht="15.75" customHeight="1" x14ac:dyDescent="0.25">
      <c r="A835" s="46"/>
      <c r="B835" s="46"/>
      <c r="C835" s="46"/>
      <c r="D835" s="46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  <c r="Y835" s="46"/>
      <c r="Z835" s="46"/>
    </row>
    <row r="836" spans="1:26" ht="15.75" customHeight="1" x14ac:dyDescent="0.25">
      <c r="A836" s="46"/>
      <c r="B836" s="46"/>
      <c r="C836" s="46"/>
      <c r="D836" s="46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6"/>
      <c r="Z836" s="46"/>
    </row>
    <row r="837" spans="1:26" ht="15.75" customHeight="1" x14ac:dyDescent="0.25">
      <c r="A837" s="46"/>
      <c r="B837" s="46"/>
      <c r="C837" s="46"/>
      <c r="D837" s="46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46"/>
      <c r="Z837" s="46"/>
    </row>
    <row r="838" spans="1:26" ht="15.75" customHeight="1" x14ac:dyDescent="0.25">
      <c r="A838" s="46"/>
      <c r="B838" s="46"/>
      <c r="C838" s="46"/>
      <c r="D838" s="46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  <c r="Y838" s="46"/>
      <c r="Z838" s="46"/>
    </row>
    <row r="839" spans="1:26" ht="15.75" customHeight="1" x14ac:dyDescent="0.25">
      <c r="A839" s="46"/>
      <c r="B839" s="46"/>
      <c r="C839" s="46"/>
      <c r="D839" s="46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  <c r="Y839" s="46"/>
      <c r="Z839" s="46"/>
    </row>
    <row r="840" spans="1:26" ht="15.75" customHeight="1" x14ac:dyDescent="0.25">
      <c r="A840" s="46"/>
      <c r="B840" s="46"/>
      <c r="C840" s="46"/>
      <c r="D840" s="46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  <c r="Y840" s="46"/>
      <c r="Z840" s="46"/>
    </row>
    <row r="841" spans="1:26" ht="15.75" customHeight="1" x14ac:dyDescent="0.25">
      <c r="A841" s="46"/>
      <c r="B841" s="46"/>
      <c r="C841" s="46"/>
      <c r="D841" s="46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  <c r="Y841" s="46"/>
      <c r="Z841" s="46"/>
    </row>
    <row r="842" spans="1:26" ht="15.75" customHeight="1" x14ac:dyDescent="0.25">
      <c r="A842" s="46"/>
      <c r="B842" s="46"/>
      <c r="C842" s="46"/>
      <c r="D842" s="46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  <c r="Y842" s="46"/>
      <c r="Z842" s="46"/>
    </row>
    <row r="843" spans="1:26" ht="15.75" customHeight="1" x14ac:dyDescent="0.25">
      <c r="A843" s="46"/>
      <c r="B843" s="46"/>
      <c r="C843" s="46"/>
      <c r="D843" s="46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  <c r="Y843" s="46"/>
      <c r="Z843" s="46"/>
    </row>
    <row r="844" spans="1:26" ht="15.75" customHeight="1" x14ac:dyDescent="0.25">
      <c r="A844" s="46"/>
      <c r="B844" s="46"/>
      <c r="C844" s="46"/>
      <c r="D844" s="46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  <c r="Y844" s="46"/>
      <c r="Z844" s="46"/>
    </row>
    <row r="845" spans="1:26" ht="15.75" customHeight="1" x14ac:dyDescent="0.25">
      <c r="A845" s="46"/>
      <c r="B845" s="46"/>
      <c r="C845" s="46"/>
      <c r="D845" s="46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  <c r="Y845" s="46"/>
      <c r="Z845" s="46"/>
    </row>
    <row r="846" spans="1:26" ht="15.75" customHeight="1" x14ac:dyDescent="0.25">
      <c r="A846" s="46"/>
      <c r="B846" s="46"/>
      <c r="C846" s="46"/>
      <c r="D846" s="46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  <c r="Y846" s="46"/>
      <c r="Z846" s="46"/>
    </row>
    <row r="847" spans="1:26" ht="15.75" customHeight="1" x14ac:dyDescent="0.25">
      <c r="A847" s="46"/>
      <c r="B847" s="46"/>
      <c r="C847" s="46"/>
      <c r="D847" s="46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  <c r="Y847" s="46"/>
      <c r="Z847" s="46"/>
    </row>
    <row r="848" spans="1:26" ht="15.75" customHeight="1" x14ac:dyDescent="0.25">
      <c r="A848" s="46"/>
      <c r="B848" s="46"/>
      <c r="C848" s="46"/>
      <c r="D848" s="46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  <c r="Z848" s="46"/>
    </row>
    <row r="849" spans="1:26" ht="15.75" customHeight="1" x14ac:dyDescent="0.25">
      <c r="A849" s="46"/>
      <c r="B849" s="46"/>
      <c r="C849" s="46"/>
      <c r="D849" s="46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  <c r="Y849" s="46"/>
      <c r="Z849" s="46"/>
    </row>
    <row r="850" spans="1:26" ht="15.75" customHeight="1" x14ac:dyDescent="0.25">
      <c r="A850" s="46"/>
      <c r="B850" s="46"/>
      <c r="C850" s="46"/>
      <c r="D850" s="46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  <c r="Y850" s="46"/>
      <c r="Z850" s="46"/>
    </row>
    <row r="851" spans="1:26" ht="15.75" customHeight="1" x14ac:dyDescent="0.25">
      <c r="A851" s="46"/>
      <c r="B851" s="46"/>
      <c r="C851" s="46"/>
      <c r="D851" s="46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46"/>
      <c r="Z851" s="46"/>
    </row>
    <row r="852" spans="1:26" ht="15.75" customHeight="1" x14ac:dyDescent="0.25">
      <c r="A852" s="46"/>
      <c r="B852" s="46"/>
      <c r="C852" s="46"/>
      <c r="D852" s="46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  <c r="Y852" s="46"/>
      <c r="Z852" s="46"/>
    </row>
    <row r="853" spans="1:26" ht="15.75" customHeight="1" x14ac:dyDescent="0.25">
      <c r="A853" s="46"/>
      <c r="B853" s="46"/>
      <c r="C853" s="46"/>
      <c r="D853" s="46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46"/>
      <c r="Z853" s="46"/>
    </row>
    <row r="854" spans="1:26" ht="15.75" customHeight="1" x14ac:dyDescent="0.25">
      <c r="A854" s="46"/>
      <c r="B854" s="46"/>
      <c r="C854" s="46"/>
      <c r="D854" s="46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  <c r="Y854" s="46"/>
      <c r="Z854" s="46"/>
    </row>
    <row r="855" spans="1:26" ht="15.75" customHeight="1" x14ac:dyDescent="0.25">
      <c r="A855" s="46"/>
      <c r="B855" s="46"/>
      <c r="C855" s="46"/>
      <c r="D855" s="46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46"/>
      <c r="Z855" s="46"/>
    </row>
    <row r="856" spans="1:26" ht="15.75" customHeight="1" x14ac:dyDescent="0.25">
      <c r="A856" s="46"/>
      <c r="B856" s="46"/>
      <c r="C856" s="46"/>
      <c r="D856" s="46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  <c r="Y856" s="46"/>
      <c r="Z856" s="46"/>
    </row>
    <row r="857" spans="1:26" ht="15.75" customHeight="1" x14ac:dyDescent="0.25">
      <c r="A857" s="46"/>
      <c r="B857" s="46"/>
      <c r="C857" s="46"/>
      <c r="D857" s="46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  <c r="Y857" s="46"/>
      <c r="Z857" s="46"/>
    </row>
    <row r="858" spans="1:26" ht="15.75" customHeight="1" x14ac:dyDescent="0.25">
      <c r="A858" s="46"/>
      <c r="B858" s="46"/>
      <c r="C858" s="46"/>
      <c r="D858" s="46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  <c r="Y858" s="46"/>
      <c r="Z858" s="46"/>
    </row>
    <row r="859" spans="1:26" ht="15.75" customHeight="1" x14ac:dyDescent="0.25">
      <c r="A859" s="46"/>
      <c r="B859" s="46"/>
      <c r="C859" s="46"/>
      <c r="D859" s="46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  <c r="Y859" s="46"/>
      <c r="Z859" s="46"/>
    </row>
    <row r="860" spans="1:26" ht="15.75" customHeight="1" x14ac:dyDescent="0.25">
      <c r="A860" s="46"/>
      <c r="B860" s="46"/>
      <c r="C860" s="46"/>
      <c r="D860" s="46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  <c r="Y860" s="46"/>
      <c r="Z860" s="46"/>
    </row>
    <row r="861" spans="1:26" ht="15.75" customHeight="1" x14ac:dyDescent="0.25">
      <c r="A861" s="46"/>
      <c r="B861" s="46"/>
      <c r="C861" s="46"/>
      <c r="D861" s="46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  <c r="Y861" s="46"/>
      <c r="Z861" s="46"/>
    </row>
    <row r="862" spans="1:26" ht="15.75" customHeight="1" x14ac:dyDescent="0.25">
      <c r="A862" s="46"/>
      <c r="B862" s="46"/>
      <c r="C862" s="46"/>
      <c r="D862" s="46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  <c r="Y862" s="46"/>
      <c r="Z862" s="46"/>
    </row>
    <row r="863" spans="1:26" ht="15.75" customHeight="1" x14ac:dyDescent="0.25">
      <c r="A863" s="46"/>
      <c r="B863" s="46"/>
      <c r="C863" s="46"/>
      <c r="D863" s="46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46"/>
      <c r="Z863" s="46"/>
    </row>
    <row r="864" spans="1:26" ht="15.75" customHeight="1" x14ac:dyDescent="0.25">
      <c r="A864" s="46"/>
      <c r="B864" s="46"/>
      <c r="C864" s="46"/>
      <c r="D864" s="46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  <c r="Y864" s="46"/>
      <c r="Z864" s="46"/>
    </row>
    <row r="865" spans="1:26" ht="15.75" customHeight="1" x14ac:dyDescent="0.25">
      <c r="A865" s="46"/>
      <c r="B865" s="46"/>
      <c r="C865" s="46"/>
      <c r="D865" s="46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  <c r="Z865" s="46"/>
    </row>
    <row r="866" spans="1:26" ht="15.75" customHeight="1" x14ac:dyDescent="0.25">
      <c r="A866" s="46"/>
      <c r="B866" s="46"/>
      <c r="C866" s="46"/>
      <c r="D866" s="46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  <c r="Z866" s="46"/>
    </row>
    <row r="867" spans="1:26" ht="15.75" customHeight="1" x14ac:dyDescent="0.25">
      <c r="A867" s="46"/>
      <c r="B867" s="46"/>
      <c r="C867" s="46"/>
      <c r="D867" s="46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46"/>
      <c r="Z867" s="46"/>
    </row>
    <row r="868" spans="1:26" ht="15.75" customHeight="1" x14ac:dyDescent="0.25">
      <c r="A868" s="46"/>
      <c r="B868" s="46"/>
      <c r="C868" s="46"/>
      <c r="D868" s="46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/>
      <c r="Z868" s="46"/>
    </row>
    <row r="869" spans="1:26" ht="15.75" customHeight="1" x14ac:dyDescent="0.25">
      <c r="A869" s="46"/>
      <c r="B869" s="46"/>
      <c r="C869" s="46"/>
      <c r="D869" s="46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  <c r="Y869" s="46"/>
      <c r="Z869" s="46"/>
    </row>
    <row r="870" spans="1:26" ht="15.75" customHeight="1" x14ac:dyDescent="0.25">
      <c r="A870" s="46"/>
      <c r="B870" s="46"/>
      <c r="C870" s="46"/>
      <c r="D870" s="46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  <c r="Y870" s="46"/>
      <c r="Z870" s="46"/>
    </row>
    <row r="871" spans="1:26" ht="15.75" customHeight="1" x14ac:dyDescent="0.25">
      <c r="A871" s="46"/>
      <c r="B871" s="46"/>
      <c r="C871" s="46"/>
      <c r="D871" s="46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  <c r="Y871" s="46"/>
      <c r="Z871" s="46"/>
    </row>
    <row r="872" spans="1:26" ht="15.75" customHeight="1" x14ac:dyDescent="0.25">
      <c r="A872" s="46"/>
      <c r="B872" s="46"/>
      <c r="C872" s="46"/>
      <c r="D872" s="46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  <c r="Y872" s="46"/>
      <c r="Z872" s="46"/>
    </row>
    <row r="873" spans="1:26" ht="15.75" customHeight="1" x14ac:dyDescent="0.25">
      <c r="A873" s="46"/>
      <c r="B873" s="46"/>
      <c r="C873" s="46"/>
      <c r="D873" s="46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  <c r="Y873" s="46"/>
      <c r="Z873" s="46"/>
    </row>
    <row r="874" spans="1:26" ht="15.75" customHeight="1" x14ac:dyDescent="0.25">
      <c r="A874" s="46"/>
      <c r="B874" s="46"/>
      <c r="C874" s="46"/>
      <c r="D874" s="46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  <c r="Y874" s="46"/>
      <c r="Z874" s="46"/>
    </row>
    <row r="875" spans="1:26" ht="15.75" customHeight="1" x14ac:dyDescent="0.25">
      <c r="A875" s="46"/>
      <c r="B875" s="46"/>
      <c r="C875" s="46"/>
      <c r="D875" s="46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  <c r="Y875" s="46"/>
      <c r="Z875" s="46"/>
    </row>
    <row r="876" spans="1:26" ht="15.75" customHeight="1" x14ac:dyDescent="0.25">
      <c r="A876" s="46"/>
      <c r="B876" s="46"/>
      <c r="C876" s="46"/>
      <c r="D876" s="46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  <c r="Y876" s="46"/>
      <c r="Z876" s="46"/>
    </row>
    <row r="877" spans="1:26" ht="15.75" customHeight="1" x14ac:dyDescent="0.25">
      <c r="A877" s="46"/>
      <c r="B877" s="46"/>
      <c r="C877" s="46"/>
      <c r="D877" s="46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  <c r="Y877" s="46"/>
      <c r="Z877" s="46"/>
    </row>
    <row r="878" spans="1:26" ht="15.75" customHeight="1" x14ac:dyDescent="0.25">
      <c r="A878" s="46"/>
      <c r="B878" s="46"/>
      <c r="C878" s="46"/>
      <c r="D878" s="46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  <c r="Y878" s="46"/>
      <c r="Z878" s="46"/>
    </row>
    <row r="879" spans="1:26" ht="15.75" customHeight="1" x14ac:dyDescent="0.25">
      <c r="A879" s="46"/>
      <c r="B879" s="46"/>
      <c r="C879" s="46"/>
      <c r="D879" s="46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  <c r="Y879" s="46"/>
      <c r="Z879" s="46"/>
    </row>
    <row r="880" spans="1:26" ht="15.75" customHeight="1" x14ac:dyDescent="0.25">
      <c r="A880" s="46"/>
      <c r="B880" s="46"/>
      <c r="C880" s="46"/>
      <c r="D880" s="46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  <c r="Y880" s="46"/>
      <c r="Z880" s="46"/>
    </row>
    <row r="881" spans="1:26" ht="15.75" customHeight="1" x14ac:dyDescent="0.25">
      <c r="A881" s="46"/>
      <c r="B881" s="46"/>
      <c r="C881" s="46"/>
      <c r="D881" s="46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  <c r="Y881" s="46"/>
      <c r="Z881" s="46"/>
    </row>
    <row r="882" spans="1:26" ht="15.75" customHeight="1" x14ac:dyDescent="0.25">
      <c r="A882" s="46"/>
      <c r="B882" s="46"/>
      <c r="C882" s="46"/>
      <c r="D882" s="46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  <c r="Y882" s="46"/>
      <c r="Z882" s="46"/>
    </row>
    <row r="883" spans="1:26" ht="15.75" customHeight="1" x14ac:dyDescent="0.25">
      <c r="A883" s="46"/>
      <c r="B883" s="46"/>
      <c r="C883" s="46"/>
      <c r="D883" s="46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  <c r="Y883" s="46"/>
      <c r="Z883" s="46"/>
    </row>
    <row r="884" spans="1:26" ht="15.75" customHeight="1" x14ac:dyDescent="0.25">
      <c r="A884" s="46"/>
      <c r="B884" s="46"/>
      <c r="C884" s="46"/>
      <c r="D884" s="46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  <c r="Y884" s="46"/>
      <c r="Z884" s="46"/>
    </row>
    <row r="885" spans="1:26" ht="15.75" customHeight="1" x14ac:dyDescent="0.25">
      <c r="A885" s="46"/>
      <c r="B885" s="46"/>
      <c r="C885" s="46"/>
      <c r="D885" s="46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  <c r="Y885" s="46"/>
      <c r="Z885" s="46"/>
    </row>
    <row r="886" spans="1:26" ht="15.75" customHeight="1" x14ac:dyDescent="0.25">
      <c r="A886" s="46"/>
      <c r="B886" s="46"/>
      <c r="C886" s="46"/>
      <c r="D886" s="46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  <c r="Y886" s="46"/>
      <c r="Z886" s="46"/>
    </row>
    <row r="887" spans="1:26" ht="15.75" customHeight="1" x14ac:dyDescent="0.25">
      <c r="A887" s="46"/>
      <c r="B887" s="46"/>
      <c r="C887" s="46"/>
      <c r="D887" s="46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46"/>
      <c r="Z887" s="46"/>
    </row>
    <row r="888" spans="1:26" ht="15.75" customHeight="1" x14ac:dyDescent="0.25">
      <c r="A888" s="46"/>
      <c r="B888" s="46"/>
      <c r="C888" s="46"/>
      <c r="D888" s="46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  <c r="Y888" s="46"/>
      <c r="Z888" s="46"/>
    </row>
    <row r="889" spans="1:26" ht="15.75" customHeight="1" x14ac:dyDescent="0.25">
      <c r="A889" s="46"/>
      <c r="B889" s="46"/>
      <c r="C889" s="46"/>
      <c r="D889" s="46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  <c r="Y889" s="46"/>
      <c r="Z889" s="46"/>
    </row>
    <row r="890" spans="1:26" ht="15.75" customHeight="1" x14ac:dyDescent="0.25">
      <c r="A890" s="46"/>
      <c r="B890" s="46"/>
      <c r="C890" s="46"/>
      <c r="D890" s="46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  <c r="Y890" s="46"/>
      <c r="Z890" s="46"/>
    </row>
    <row r="891" spans="1:26" ht="15.75" customHeight="1" x14ac:dyDescent="0.25">
      <c r="A891" s="46"/>
      <c r="B891" s="46"/>
      <c r="C891" s="46"/>
      <c r="D891" s="46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  <c r="Y891" s="46"/>
      <c r="Z891" s="46"/>
    </row>
    <row r="892" spans="1:26" ht="15.75" customHeight="1" x14ac:dyDescent="0.25">
      <c r="A892" s="46"/>
      <c r="B892" s="46"/>
      <c r="C892" s="46"/>
      <c r="D892" s="46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  <c r="Y892" s="46"/>
      <c r="Z892" s="46"/>
    </row>
    <row r="893" spans="1:26" ht="15.75" customHeight="1" x14ac:dyDescent="0.25">
      <c r="A893" s="46"/>
      <c r="B893" s="46"/>
      <c r="C893" s="46"/>
      <c r="D893" s="46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  <c r="Y893" s="46"/>
      <c r="Z893" s="46"/>
    </row>
    <row r="894" spans="1:26" ht="15.75" customHeight="1" x14ac:dyDescent="0.25">
      <c r="A894" s="46"/>
      <c r="B894" s="46"/>
      <c r="C894" s="46"/>
      <c r="D894" s="46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  <c r="Y894" s="46"/>
      <c r="Z894" s="46"/>
    </row>
    <row r="895" spans="1:26" ht="15.75" customHeight="1" x14ac:dyDescent="0.25">
      <c r="A895" s="46"/>
      <c r="B895" s="46"/>
      <c r="C895" s="46"/>
      <c r="D895" s="46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  <c r="Y895" s="46"/>
      <c r="Z895" s="46"/>
    </row>
    <row r="896" spans="1:26" ht="15.75" customHeight="1" x14ac:dyDescent="0.25">
      <c r="A896" s="46"/>
      <c r="B896" s="46"/>
      <c r="C896" s="46"/>
      <c r="D896" s="46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  <c r="Y896" s="46"/>
      <c r="Z896" s="46"/>
    </row>
    <row r="897" spans="1:26" ht="15.75" customHeight="1" x14ac:dyDescent="0.25">
      <c r="A897" s="46"/>
      <c r="B897" s="46"/>
      <c r="C897" s="46"/>
      <c r="D897" s="46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  <c r="Y897" s="46"/>
      <c r="Z897" s="46"/>
    </row>
    <row r="898" spans="1:26" ht="15.75" customHeight="1" x14ac:dyDescent="0.25">
      <c r="A898" s="46"/>
      <c r="B898" s="46"/>
      <c r="C898" s="46"/>
      <c r="D898" s="46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  <c r="Y898" s="46"/>
      <c r="Z898" s="46"/>
    </row>
    <row r="899" spans="1:26" ht="15.75" customHeight="1" x14ac:dyDescent="0.25">
      <c r="A899" s="46"/>
      <c r="B899" s="46"/>
      <c r="C899" s="46"/>
      <c r="D899" s="46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  <c r="Y899" s="46"/>
      <c r="Z899" s="46"/>
    </row>
    <row r="900" spans="1:26" ht="15.75" customHeight="1" x14ac:dyDescent="0.25">
      <c r="A900" s="46"/>
      <c r="B900" s="46"/>
      <c r="C900" s="46"/>
      <c r="D900" s="46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  <c r="Y900" s="46"/>
      <c r="Z900" s="46"/>
    </row>
    <row r="901" spans="1:26" ht="15.75" customHeight="1" x14ac:dyDescent="0.25">
      <c r="A901" s="46"/>
      <c r="B901" s="46"/>
      <c r="C901" s="46"/>
      <c r="D901" s="46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  <c r="Y901" s="46"/>
      <c r="Z901" s="46"/>
    </row>
    <row r="902" spans="1:26" ht="15.75" customHeight="1" x14ac:dyDescent="0.25">
      <c r="A902" s="46"/>
      <c r="B902" s="46"/>
      <c r="C902" s="46"/>
      <c r="D902" s="46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  <c r="Y902" s="46"/>
      <c r="Z902" s="46"/>
    </row>
    <row r="903" spans="1:26" ht="15.75" customHeight="1" x14ac:dyDescent="0.25">
      <c r="A903" s="46"/>
      <c r="B903" s="46"/>
      <c r="C903" s="46"/>
      <c r="D903" s="46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  <c r="Y903" s="46"/>
      <c r="Z903" s="46"/>
    </row>
    <row r="904" spans="1:26" ht="15.75" customHeight="1" x14ac:dyDescent="0.25">
      <c r="A904" s="46"/>
      <c r="B904" s="46"/>
      <c r="C904" s="46"/>
      <c r="D904" s="46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  <c r="Y904" s="46"/>
      <c r="Z904" s="46"/>
    </row>
    <row r="905" spans="1:26" ht="15.75" customHeight="1" x14ac:dyDescent="0.25">
      <c r="A905" s="46"/>
      <c r="B905" s="46"/>
      <c r="C905" s="46"/>
      <c r="D905" s="46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  <c r="Y905" s="46"/>
      <c r="Z905" s="46"/>
    </row>
    <row r="906" spans="1:26" ht="15.75" customHeight="1" x14ac:dyDescent="0.25">
      <c r="A906" s="46"/>
      <c r="B906" s="46"/>
      <c r="C906" s="46"/>
      <c r="D906" s="46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  <c r="Y906" s="46"/>
      <c r="Z906" s="46"/>
    </row>
    <row r="907" spans="1:26" ht="15.75" customHeight="1" x14ac:dyDescent="0.25">
      <c r="A907" s="46"/>
      <c r="B907" s="46"/>
      <c r="C907" s="46"/>
      <c r="D907" s="46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  <c r="Y907" s="46"/>
      <c r="Z907" s="46"/>
    </row>
    <row r="908" spans="1:26" ht="15.75" customHeight="1" x14ac:dyDescent="0.25">
      <c r="A908" s="46"/>
      <c r="B908" s="46"/>
      <c r="C908" s="46"/>
      <c r="D908" s="46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  <c r="Y908" s="46"/>
      <c r="Z908" s="46"/>
    </row>
    <row r="909" spans="1:26" ht="15.75" customHeight="1" x14ac:dyDescent="0.25">
      <c r="A909" s="46"/>
      <c r="B909" s="46"/>
      <c r="C909" s="46"/>
      <c r="D909" s="46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  <c r="Y909" s="46"/>
      <c r="Z909" s="46"/>
    </row>
    <row r="910" spans="1:26" ht="15.75" customHeight="1" x14ac:dyDescent="0.25">
      <c r="A910" s="46"/>
      <c r="B910" s="46"/>
      <c r="C910" s="46"/>
      <c r="D910" s="46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  <c r="Y910" s="46"/>
      <c r="Z910" s="46"/>
    </row>
    <row r="911" spans="1:26" ht="15.75" customHeight="1" x14ac:dyDescent="0.25">
      <c r="A911" s="46"/>
      <c r="B911" s="46"/>
      <c r="C911" s="46"/>
      <c r="D911" s="46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  <c r="Y911" s="46"/>
      <c r="Z911" s="46"/>
    </row>
    <row r="912" spans="1:26" ht="15.75" customHeight="1" x14ac:dyDescent="0.25">
      <c r="A912" s="46"/>
      <c r="B912" s="46"/>
      <c r="C912" s="46"/>
      <c r="D912" s="46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  <c r="Y912" s="46"/>
      <c r="Z912" s="46"/>
    </row>
    <row r="913" spans="1:26" ht="15.75" customHeight="1" x14ac:dyDescent="0.25">
      <c r="A913" s="46"/>
      <c r="B913" s="46"/>
      <c r="C913" s="46"/>
      <c r="D913" s="46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  <c r="Y913" s="46"/>
      <c r="Z913" s="46"/>
    </row>
    <row r="914" spans="1:26" ht="15.75" customHeight="1" x14ac:dyDescent="0.25">
      <c r="A914" s="46"/>
      <c r="B914" s="46"/>
      <c r="C914" s="46"/>
      <c r="D914" s="46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  <c r="Y914" s="46"/>
      <c r="Z914" s="46"/>
    </row>
    <row r="915" spans="1:26" ht="15.75" customHeight="1" x14ac:dyDescent="0.25">
      <c r="A915" s="46"/>
      <c r="B915" s="46"/>
      <c r="C915" s="46"/>
      <c r="D915" s="46"/>
      <c r="E915" s="46"/>
      <c r="F915" s="46"/>
      <c r="G915" s="46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  <c r="Y915" s="46"/>
      <c r="Z915" s="46"/>
    </row>
    <row r="916" spans="1:26" ht="15.75" customHeight="1" x14ac:dyDescent="0.25">
      <c r="A916" s="46"/>
      <c r="B916" s="46"/>
      <c r="C916" s="46"/>
      <c r="D916" s="46"/>
      <c r="E916" s="46"/>
      <c r="F916" s="46"/>
      <c r="G916" s="46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  <c r="Y916" s="46"/>
      <c r="Z916" s="46"/>
    </row>
    <row r="917" spans="1:26" ht="15.75" customHeight="1" x14ac:dyDescent="0.25">
      <c r="A917" s="46"/>
      <c r="B917" s="46"/>
      <c r="C917" s="46"/>
      <c r="D917" s="46"/>
      <c r="E917" s="46"/>
      <c r="F917" s="46"/>
      <c r="G917" s="46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46"/>
      <c r="Z917" s="46"/>
    </row>
    <row r="918" spans="1:26" ht="15.75" customHeight="1" x14ac:dyDescent="0.25">
      <c r="A918" s="46"/>
      <c r="B918" s="46"/>
      <c r="C918" s="46"/>
      <c r="D918" s="46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  <c r="Y918" s="46"/>
      <c r="Z918" s="46"/>
    </row>
    <row r="919" spans="1:26" ht="15.75" customHeight="1" x14ac:dyDescent="0.25">
      <c r="A919" s="46"/>
      <c r="B919" s="46"/>
      <c r="C919" s="46"/>
      <c r="D919" s="46"/>
      <c r="E919" s="46"/>
      <c r="F919" s="46"/>
      <c r="G919" s="46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  <c r="Y919" s="46"/>
      <c r="Z919" s="46"/>
    </row>
    <row r="920" spans="1:26" ht="15.75" customHeight="1" x14ac:dyDescent="0.25">
      <c r="A920" s="46"/>
      <c r="B920" s="46"/>
      <c r="C920" s="46"/>
      <c r="D920" s="46"/>
      <c r="E920" s="46"/>
      <c r="F920" s="46"/>
      <c r="G920" s="46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  <c r="Y920" s="46"/>
      <c r="Z920" s="46"/>
    </row>
    <row r="921" spans="1:26" ht="15.75" customHeight="1" x14ac:dyDescent="0.25">
      <c r="A921" s="46"/>
      <c r="B921" s="46"/>
      <c r="C921" s="46"/>
      <c r="D921" s="46"/>
      <c r="E921" s="46"/>
      <c r="F921" s="46"/>
      <c r="G921" s="46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  <c r="Y921" s="46"/>
      <c r="Z921" s="46"/>
    </row>
    <row r="922" spans="1:26" ht="15.75" customHeight="1" x14ac:dyDescent="0.25">
      <c r="A922" s="46"/>
      <c r="B922" s="46"/>
      <c r="C922" s="46"/>
      <c r="D922" s="46"/>
      <c r="E922" s="46"/>
      <c r="F922" s="46"/>
      <c r="G922" s="46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  <c r="Y922" s="46"/>
      <c r="Z922" s="46"/>
    </row>
    <row r="923" spans="1:26" ht="15.75" customHeight="1" x14ac:dyDescent="0.25">
      <c r="A923" s="46"/>
      <c r="B923" s="46"/>
      <c r="C923" s="46"/>
      <c r="D923" s="46"/>
      <c r="E923" s="46"/>
      <c r="F923" s="46"/>
      <c r="G923" s="46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  <c r="Y923" s="46"/>
      <c r="Z923" s="46"/>
    </row>
    <row r="924" spans="1:26" ht="15.75" customHeight="1" x14ac:dyDescent="0.25">
      <c r="A924" s="46"/>
      <c r="B924" s="46"/>
      <c r="C924" s="46"/>
      <c r="D924" s="46"/>
      <c r="E924" s="46"/>
      <c r="F924" s="46"/>
      <c r="G924" s="46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  <c r="Y924" s="46"/>
      <c r="Z924" s="46"/>
    </row>
    <row r="925" spans="1:26" ht="15.75" customHeight="1" x14ac:dyDescent="0.25">
      <c r="A925" s="46"/>
      <c r="B925" s="46"/>
      <c r="C925" s="46"/>
      <c r="D925" s="46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  <c r="Y925" s="46"/>
      <c r="Z925" s="46"/>
    </row>
    <row r="926" spans="1:26" ht="15.75" customHeight="1" x14ac:dyDescent="0.25">
      <c r="A926" s="46"/>
      <c r="B926" s="46"/>
      <c r="C926" s="46"/>
      <c r="D926" s="46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  <c r="Y926" s="46"/>
      <c r="Z926" s="46"/>
    </row>
    <row r="927" spans="1:26" ht="15.75" customHeight="1" x14ac:dyDescent="0.25">
      <c r="A927" s="46"/>
      <c r="B927" s="46"/>
      <c r="C927" s="46"/>
      <c r="D927" s="46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  <c r="Y927" s="46"/>
      <c r="Z927" s="46"/>
    </row>
    <row r="928" spans="1:26" ht="15.75" customHeight="1" x14ac:dyDescent="0.25">
      <c r="A928" s="46"/>
      <c r="B928" s="46"/>
      <c r="C928" s="46"/>
      <c r="D928" s="46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/>
      <c r="Z928" s="46"/>
    </row>
    <row r="929" spans="1:26" ht="15.75" customHeight="1" x14ac:dyDescent="0.25">
      <c r="A929" s="46"/>
      <c r="B929" s="46"/>
      <c r="C929" s="46"/>
      <c r="D929" s="46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46"/>
      <c r="Z929" s="46"/>
    </row>
    <row r="930" spans="1:26" ht="15.75" customHeight="1" x14ac:dyDescent="0.25">
      <c r="A930" s="46"/>
      <c r="B930" s="46"/>
      <c r="C930" s="46"/>
      <c r="D930" s="46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  <c r="Y930" s="46"/>
      <c r="Z930" s="46"/>
    </row>
    <row r="931" spans="1:26" ht="15.75" customHeight="1" x14ac:dyDescent="0.25">
      <c r="A931" s="46"/>
      <c r="B931" s="46"/>
      <c r="C931" s="46"/>
      <c r="D931" s="46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  <c r="Y931" s="46"/>
      <c r="Z931" s="46"/>
    </row>
    <row r="932" spans="1:26" ht="15.75" customHeight="1" x14ac:dyDescent="0.25">
      <c r="A932" s="46"/>
      <c r="B932" s="46"/>
      <c r="C932" s="46"/>
      <c r="D932" s="46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  <c r="Y932" s="46"/>
      <c r="Z932" s="46"/>
    </row>
    <row r="933" spans="1:26" ht="15.75" customHeight="1" x14ac:dyDescent="0.25">
      <c r="A933" s="46"/>
      <c r="B933" s="46"/>
      <c r="C933" s="46"/>
      <c r="D933" s="46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  <c r="Y933" s="46"/>
      <c r="Z933" s="46"/>
    </row>
    <row r="934" spans="1:26" ht="15.75" customHeight="1" x14ac:dyDescent="0.25">
      <c r="A934" s="46"/>
      <c r="B934" s="46"/>
      <c r="C934" s="46"/>
      <c r="D934" s="46"/>
      <c r="E934" s="46"/>
      <c r="F934" s="46"/>
      <c r="G934" s="46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  <c r="Y934" s="46"/>
      <c r="Z934" s="46"/>
    </row>
    <row r="935" spans="1:26" ht="15.75" customHeight="1" x14ac:dyDescent="0.25">
      <c r="A935" s="46"/>
      <c r="B935" s="46"/>
      <c r="C935" s="46"/>
      <c r="D935" s="46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  <c r="Y935" s="46"/>
      <c r="Z935" s="46"/>
    </row>
    <row r="936" spans="1:26" ht="15.75" customHeight="1" x14ac:dyDescent="0.25">
      <c r="A936" s="46"/>
      <c r="B936" s="46"/>
      <c r="C936" s="46"/>
      <c r="D936" s="46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  <c r="Y936" s="46"/>
      <c r="Z936" s="46"/>
    </row>
    <row r="937" spans="1:26" ht="15.75" customHeight="1" x14ac:dyDescent="0.25">
      <c r="A937" s="46"/>
      <c r="B937" s="46"/>
      <c r="C937" s="46"/>
      <c r="D937" s="46"/>
      <c r="E937" s="46"/>
      <c r="F937" s="46"/>
      <c r="G937" s="46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  <c r="Y937" s="46"/>
      <c r="Z937" s="46"/>
    </row>
    <row r="938" spans="1:26" ht="15.75" customHeight="1" x14ac:dyDescent="0.25">
      <c r="A938" s="46"/>
      <c r="B938" s="46"/>
      <c r="C938" s="46"/>
      <c r="D938" s="46"/>
      <c r="E938" s="46"/>
      <c r="F938" s="46"/>
      <c r="G938" s="46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  <c r="Y938" s="46"/>
      <c r="Z938" s="46"/>
    </row>
    <row r="939" spans="1:26" ht="15.75" customHeight="1" x14ac:dyDescent="0.25">
      <c r="A939" s="46"/>
      <c r="B939" s="46"/>
      <c r="C939" s="46"/>
      <c r="D939" s="46"/>
      <c r="E939" s="46"/>
      <c r="F939" s="46"/>
      <c r="G939" s="46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  <c r="Y939" s="46"/>
      <c r="Z939" s="46"/>
    </row>
    <row r="940" spans="1:26" ht="15.75" customHeight="1" x14ac:dyDescent="0.25">
      <c r="A940" s="46"/>
      <c r="B940" s="46"/>
      <c r="C940" s="46"/>
      <c r="D940" s="46"/>
      <c r="E940" s="46"/>
      <c r="F940" s="46"/>
      <c r="G940" s="46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  <c r="Y940" s="46"/>
      <c r="Z940" s="46"/>
    </row>
    <row r="941" spans="1:26" ht="15.75" customHeight="1" x14ac:dyDescent="0.25">
      <c r="A941" s="46"/>
      <c r="B941" s="46"/>
      <c r="C941" s="46"/>
      <c r="D941" s="46"/>
      <c r="E941" s="46"/>
      <c r="F941" s="46"/>
      <c r="G941" s="46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  <c r="Y941" s="46"/>
      <c r="Z941" s="46"/>
    </row>
    <row r="942" spans="1:26" ht="15.75" customHeight="1" x14ac:dyDescent="0.25">
      <c r="A942" s="46"/>
      <c r="B942" s="46"/>
      <c r="C942" s="46"/>
      <c r="D942" s="46"/>
      <c r="E942" s="46"/>
      <c r="F942" s="46"/>
      <c r="G942" s="46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  <c r="Y942" s="46"/>
      <c r="Z942" s="46"/>
    </row>
    <row r="943" spans="1:26" ht="15.75" customHeight="1" x14ac:dyDescent="0.25">
      <c r="A943" s="46"/>
      <c r="B943" s="46"/>
      <c r="C943" s="46"/>
      <c r="D943" s="46"/>
      <c r="E943" s="46"/>
      <c r="F943" s="46"/>
      <c r="G943" s="46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  <c r="Y943" s="46"/>
      <c r="Z943" s="46"/>
    </row>
    <row r="944" spans="1:26" ht="15.75" customHeight="1" x14ac:dyDescent="0.25">
      <c r="A944" s="46"/>
      <c r="B944" s="46"/>
      <c r="C944" s="46"/>
      <c r="D944" s="46"/>
      <c r="E944" s="46"/>
      <c r="F944" s="46"/>
      <c r="G944" s="46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  <c r="Y944" s="46"/>
      <c r="Z944" s="46"/>
    </row>
    <row r="945" spans="1:26" ht="15.75" customHeight="1" x14ac:dyDescent="0.25">
      <c r="A945" s="46"/>
      <c r="B945" s="46"/>
      <c r="C945" s="46"/>
      <c r="D945" s="46"/>
      <c r="E945" s="46"/>
      <c r="F945" s="46"/>
      <c r="G945" s="46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  <c r="Y945" s="46"/>
      <c r="Z945" s="46"/>
    </row>
    <row r="946" spans="1:26" ht="15.75" customHeight="1" x14ac:dyDescent="0.25">
      <c r="A946" s="46"/>
      <c r="B946" s="46"/>
      <c r="C946" s="46"/>
      <c r="D946" s="46"/>
      <c r="E946" s="46"/>
      <c r="F946" s="46"/>
      <c r="G946" s="46"/>
      <c r="H946" s="46"/>
      <c r="I946" s="46"/>
      <c r="J946" s="46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  <c r="V946" s="46"/>
      <c r="W946" s="46"/>
      <c r="X946" s="46"/>
      <c r="Y946" s="46"/>
      <c r="Z946" s="46"/>
    </row>
    <row r="947" spans="1:26" ht="15.75" customHeight="1" x14ac:dyDescent="0.25">
      <c r="A947" s="46"/>
      <c r="B947" s="46"/>
      <c r="C947" s="46"/>
      <c r="D947" s="46"/>
      <c r="E947" s="46"/>
      <c r="F947" s="46"/>
      <c r="G947" s="46"/>
      <c r="H947" s="46"/>
      <c r="I947" s="46"/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  <c r="Y947" s="46"/>
      <c r="Z947" s="46"/>
    </row>
    <row r="948" spans="1:26" ht="15.75" customHeight="1" x14ac:dyDescent="0.25">
      <c r="A948" s="46"/>
      <c r="B948" s="46"/>
      <c r="C948" s="46"/>
      <c r="D948" s="46"/>
      <c r="E948" s="46"/>
      <c r="F948" s="46"/>
      <c r="G948" s="46"/>
      <c r="H948" s="46"/>
      <c r="I948" s="46"/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  <c r="Y948" s="46"/>
      <c r="Z948" s="46"/>
    </row>
    <row r="949" spans="1:26" ht="15.75" customHeight="1" x14ac:dyDescent="0.25">
      <c r="A949" s="46"/>
      <c r="B949" s="46"/>
      <c r="C949" s="46"/>
      <c r="D949" s="46"/>
      <c r="E949" s="46"/>
      <c r="F949" s="46"/>
      <c r="G949" s="46"/>
      <c r="H949" s="46"/>
      <c r="I949" s="46"/>
      <c r="J949" s="46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  <c r="Y949" s="46"/>
      <c r="Z949" s="46"/>
    </row>
    <row r="950" spans="1:26" ht="15.75" customHeight="1" x14ac:dyDescent="0.25">
      <c r="A950" s="46"/>
      <c r="B950" s="46"/>
      <c r="C950" s="46"/>
      <c r="D950" s="46"/>
      <c r="E950" s="46"/>
      <c r="F950" s="46"/>
      <c r="G950" s="46"/>
      <c r="H950" s="46"/>
      <c r="I950" s="46"/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  <c r="Y950" s="46"/>
      <c r="Z950" s="46"/>
    </row>
    <row r="951" spans="1:26" ht="15.75" customHeight="1" x14ac:dyDescent="0.25">
      <c r="A951" s="46"/>
      <c r="B951" s="46"/>
      <c r="C951" s="46"/>
      <c r="D951" s="46"/>
      <c r="E951" s="46"/>
      <c r="F951" s="46"/>
      <c r="G951" s="46"/>
      <c r="H951" s="46"/>
      <c r="I951" s="46"/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  <c r="Y951" s="46"/>
      <c r="Z951" s="46"/>
    </row>
    <row r="952" spans="1:26" ht="15.75" customHeight="1" x14ac:dyDescent="0.25">
      <c r="A952" s="46"/>
      <c r="B952" s="46"/>
      <c r="C952" s="46"/>
      <c r="D952" s="46"/>
      <c r="E952" s="46"/>
      <c r="F952" s="46"/>
      <c r="G952" s="46"/>
      <c r="H952" s="46"/>
      <c r="I952" s="46"/>
      <c r="J952" s="46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  <c r="Y952" s="46"/>
      <c r="Z952" s="46"/>
    </row>
    <row r="953" spans="1:26" ht="15.75" customHeight="1" x14ac:dyDescent="0.25">
      <c r="A953" s="46"/>
      <c r="B953" s="46"/>
      <c r="C953" s="46"/>
      <c r="D953" s="46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  <c r="Y953" s="46"/>
      <c r="Z953" s="46"/>
    </row>
    <row r="954" spans="1:26" ht="15.75" customHeight="1" x14ac:dyDescent="0.25">
      <c r="A954" s="46"/>
      <c r="B954" s="46"/>
      <c r="C954" s="46"/>
      <c r="D954" s="46"/>
      <c r="E954" s="46"/>
      <c r="F954" s="46"/>
      <c r="G954" s="46"/>
      <c r="H954" s="46"/>
      <c r="I954" s="46"/>
      <c r="J954" s="46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  <c r="V954" s="46"/>
      <c r="W954" s="46"/>
      <c r="X954" s="46"/>
      <c r="Y954" s="46"/>
      <c r="Z954" s="46"/>
    </row>
    <row r="955" spans="1:26" ht="15.75" customHeight="1" x14ac:dyDescent="0.25">
      <c r="A955" s="46"/>
      <c r="B955" s="46"/>
      <c r="C955" s="46"/>
      <c r="D955" s="46"/>
      <c r="E955" s="46"/>
      <c r="F955" s="46"/>
      <c r="G955" s="46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  <c r="Y955" s="46"/>
      <c r="Z955" s="46"/>
    </row>
    <row r="956" spans="1:26" ht="15.75" customHeight="1" x14ac:dyDescent="0.25">
      <c r="A956" s="46"/>
      <c r="B956" s="46"/>
      <c r="C956" s="46"/>
      <c r="D956" s="46"/>
      <c r="E956" s="46"/>
      <c r="F956" s="46"/>
      <c r="G956" s="46"/>
      <c r="H956" s="46"/>
      <c r="I956" s="46"/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  <c r="Y956" s="46"/>
      <c r="Z956" s="46"/>
    </row>
    <row r="957" spans="1:26" ht="15.75" customHeight="1" x14ac:dyDescent="0.25">
      <c r="A957" s="46"/>
      <c r="B957" s="46"/>
      <c r="C957" s="46"/>
      <c r="D957" s="46"/>
      <c r="E957" s="46"/>
      <c r="F957" s="46"/>
      <c r="G957" s="46"/>
      <c r="H957" s="46"/>
      <c r="I957" s="46"/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  <c r="Y957" s="46"/>
      <c r="Z957" s="46"/>
    </row>
    <row r="958" spans="1:26" ht="15.75" customHeight="1" x14ac:dyDescent="0.25">
      <c r="A958" s="46"/>
      <c r="B958" s="46"/>
      <c r="C958" s="46"/>
      <c r="D958" s="46"/>
      <c r="E958" s="46"/>
      <c r="F958" s="46"/>
      <c r="G958" s="46"/>
      <c r="H958" s="46"/>
      <c r="I958" s="46"/>
      <c r="J958" s="46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  <c r="Y958" s="46"/>
      <c r="Z958" s="46"/>
    </row>
    <row r="959" spans="1:26" ht="15.75" customHeight="1" x14ac:dyDescent="0.25">
      <c r="A959" s="46"/>
      <c r="B959" s="46"/>
      <c r="C959" s="46"/>
      <c r="D959" s="46"/>
      <c r="E959" s="46"/>
      <c r="F959" s="46"/>
      <c r="G959" s="46"/>
      <c r="H959" s="46"/>
      <c r="I959" s="46"/>
      <c r="J959" s="46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  <c r="Y959" s="46"/>
      <c r="Z959" s="46"/>
    </row>
    <row r="960" spans="1:26" ht="15.75" customHeight="1" x14ac:dyDescent="0.25">
      <c r="A960" s="46"/>
      <c r="B960" s="46"/>
      <c r="C960" s="46"/>
      <c r="D960" s="46"/>
      <c r="E960" s="46"/>
      <c r="F960" s="46"/>
      <c r="G960" s="46"/>
      <c r="H960" s="46"/>
      <c r="I960" s="46"/>
      <c r="J960" s="46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  <c r="Y960" s="46"/>
      <c r="Z960" s="46"/>
    </row>
    <row r="961" spans="1:26" ht="15.75" customHeight="1" x14ac:dyDescent="0.25">
      <c r="A961" s="46"/>
      <c r="B961" s="46"/>
      <c r="C961" s="46"/>
      <c r="D961" s="46"/>
      <c r="E961" s="46"/>
      <c r="F961" s="46"/>
      <c r="G961" s="46"/>
      <c r="H961" s="46"/>
      <c r="I961" s="46"/>
      <c r="J961" s="46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  <c r="Y961" s="46"/>
      <c r="Z961" s="46"/>
    </row>
    <row r="962" spans="1:26" ht="15.75" customHeight="1" x14ac:dyDescent="0.25">
      <c r="A962" s="46"/>
      <c r="B962" s="46"/>
      <c r="C962" s="46"/>
      <c r="D962" s="46"/>
      <c r="E962" s="46"/>
      <c r="F962" s="46"/>
      <c r="G962" s="46"/>
      <c r="H962" s="46"/>
      <c r="I962" s="46"/>
      <c r="J962" s="46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  <c r="V962" s="46"/>
      <c r="W962" s="46"/>
      <c r="X962" s="46"/>
      <c r="Y962" s="46"/>
      <c r="Z962" s="46"/>
    </row>
    <row r="963" spans="1:26" ht="15.75" customHeight="1" x14ac:dyDescent="0.25">
      <c r="A963" s="46"/>
      <c r="B963" s="46"/>
      <c r="C963" s="46"/>
      <c r="D963" s="46"/>
      <c r="E963" s="46"/>
      <c r="F963" s="46"/>
      <c r="G963" s="46"/>
      <c r="H963" s="46"/>
      <c r="I963" s="46"/>
      <c r="J963" s="46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  <c r="Y963" s="46"/>
      <c r="Z963" s="46"/>
    </row>
    <row r="964" spans="1:26" ht="15.75" customHeight="1" x14ac:dyDescent="0.25">
      <c r="A964" s="46"/>
      <c r="B964" s="46"/>
      <c r="C964" s="46"/>
      <c r="D964" s="46"/>
      <c r="E964" s="46"/>
      <c r="F964" s="46"/>
      <c r="G964" s="46"/>
      <c r="H964" s="46"/>
      <c r="I964" s="46"/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  <c r="V964" s="46"/>
      <c r="W964" s="46"/>
      <c r="X964" s="46"/>
      <c r="Y964" s="46"/>
      <c r="Z964" s="46"/>
    </row>
    <row r="965" spans="1:26" ht="15.75" customHeight="1" x14ac:dyDescent="0.25">
      <c r="A965" s="46"/>
      <c r="B965" s="46"/>
      <c r="C965" s="46"/>
      <c r="D965" s="46"/>
      <c r="E965" s="46"/>
      <c r="F965" s="46"/>
      <c r="G965" s="46"/>
      <c r="H965" s="46"/>
      <c r="I965" s="46"/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  <c r="Y965" s="46"/>
      <c r="Z965" s="46"/>
    </row>
    <row r="966" spans="1:26" ht="15.75" customHeight="1" x14ac:dyDescent="0.25">
      <c r="A966" s="46"/>
      <c r="B966" s="46"/>
      <c r="C966" s="46"/>
      <c r="D966" s="46"/>
      <c r="E966" s="46"/>
      <c r="F966" s="46"/>
      <c r="G966" s="46"/>
      <c r="H966" s="46"/>
      <c r="I966" s="46"/>
      <c r="J966" s="46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  <c r="Y966" s="46"/>
      <c r="Z966" s="46"/>
    </row>
    <row r="967" spans="1:26" ht="15.75" customHeight="1" x14ac:dyDescent="0.25">
      <c r="A967" s="46"/>
      <c r="B967" s="46"/>
      <c r="C967" s="46"/>
      <c r="D967" s="46"/>
      <c r="E967" s="46"/>
      <c r="F967" s="46"/>
      <c r="G967" s="46"/>
      <c r="H967" s="46"/>
      <c r="I967" s="46"/>
      <c r="J967" s="46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  <c r="Y967" s="46"/>
      <c r="Z967" s="46"/>
    </row>
    <row r="968" spans="1:26" ht="15.75" customHeight="1" x14ac:dyDescent="0.25">
      <c r="A968" s="46"/>
      <c r="B968" s="46"/>
      <c r="C968" s="46"/>
      <c r="D968" s="46"/>
      <c r="E968" s="46"/>
      <c r="F968" s="46"/>
      <c r="G968" s="46"/>
      <c r="H968" s="46"/>
      <c r="I968" s="46"/>
      <c r="J968" s="46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  <c r="X968" s="46"/>
      <c r="Y968" s="46"/>
      <c r="Z968" s="46"/>
    </row>
    <row r="969" spans="1:26" ht="15.75" customHeight="1" x14ac:dyDescent="0.25">
      <c r="A969" s="46"/>
      <c r="B969" s="46"/>
      <c r="C969" s="46"/>
      <c r="D969" s="46"/>
      <c r="E969" s="46"/>
      <c r="F969" s="46"/>
      <c r="G969" s="46"/>
      <c r="H969" s="46"/>
      <c r="I969" s="46"/>
      <c r="J969" s="46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  <c r="V969" s="46"/>
      <c r="W969" s="46"/>
      <c r="X969" s="46"/>
      <c r="Y969" s="46"/>
      <c r="Z969" s="46"/>
    </row>
    <row r="970" spans="1:26" ht="15.75" customHeight="1" x14ac:dyDescent="0.25">
      <c r="A970" s="46"/>
      <c r="B970" s="46"/>
      <c r="C970" s="46"/>
      <c r="D970" s="46"/>
      <c r="E970" s="46"/>
      <c r="F970" s="46"/>
      <c r="G970" s="46"/>
      <c r="H970" s="46"/>
      <c r="I970" s="46"/>
      <c r="J970" s="46"/>
      <c r="K970" s="46"/>
      <c r="L970" s="46"/>
      <c r="M970" s="46"/>
      <c r="N970" s="46"/>
      <c r="O970" s="46"/>
      <c r="P970" s="46"/>
      <c r="Q970" s="46"/>
      <c r="R970" s="46"/>
      <c r="S970" s="46"/>
      <c r="T970" s="46"/>
      <c r="U970" s="46"/>
      <c r="V970" s="46"/>
      <c r="W970" s="46"/>
      <c r="X970" s="46"/>
      <c r="Y970" s="46"/>
      <c r="Z970" s="46"/>
    </row>
    <row r="971" spans="1:26" ht="15.75" customHeight="1" x14ac:dyDescent="0.25">
      <c r="A971" s="46"/>
      <c r="B971" s="46"/>
      <c r="C971" s="46"/>
      <c r="D971" s="46"/>
      <c r="E971" s="46"/>
      <c r="F971" s="46"/>
      <c r="G971" s="46"/>
      <c r="H971" s="46"/>
      <c r="I971" s="46"/>
      <c r="J971" s="46"/>
      <c r="K971" s="46"/>
      <c r="L971" s="46"/>
      <c r="M971" s="46"/>
      <c r="N971" s="46"/>
      <c r="O971" s="46"/>
      <c r="P971" s="46"/>
      <c r="Q971" s="46"/>
      <c r="R971" s="46"/>
      <c r="S971" s="46"/>
      <c r="T971" s="46"/>
      <c r="U971" s="46"/>
      <c r="V971" s="46"/>
      <c r="W971" s="46"/>
      <c r="X971" s="46"/>
      <c r="Y971" s="46"/>
      <c r="Z971" s="46"/>
    </row>
    <row r="972" spans="1:26" ht="15.75" customHeight="1" x14ac:dyDescent="0.25">
      <c r="A972" s="46"/>
      <c r="B972" s="46"/>
      <c r="C972" s="46"/>
      <c r="D972" s="46"/>
      <c r="E972" s="46"/>
      <c r="F972" s="46"/>
      <c r="G972" s="46"/>
      <c r="H972" s="46"/>
      <c r="I972" s="46"/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46"/>
      <c r="X972" s="46"/>
      <c r="Y972" s="46"/>
      <c r="Z972" s="46"/>
    </row>
    <row r="973" spans="1:26" ht="15.75" customHeight="1" x14ac:dyDescent="0.25">
      <c r="A973" s="46"/>
      <c r="B973" s="46"/>
      <c r="C973" s="46"/>
      <c r="D973" s="46"/>
      <c r="E973" s="46"/>
      <c r="F973" s="46"/>
      <c r="G973" s="46"/>
      <c r="H973" s="46"/>
      <c r="I973" s="46"/>
      <c r="J973" s="46"/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  <c r="V973" s="46"/>
      <c r="W973" s="46"/>
      <c r="X973" s="46"/>
      <c r="Y973" s="46"/>
      <c r="Z973" s="46"/>
    </row>
    <row r="974" spans="1:26" ht="15.75" customHeight="1" x14ac:dyDescent="0.25">
      <c r="A974" s="46"/>
      <c r="B974" s="46"/>
      <c r="C974" s="46"/>
      <c r="D974" s="46"/>
      <c r="E974" s="46"/>
      <c r="F974" s="46"/>
      <c r="G974" s="46"/>
      <c r="H974" s="46"/>
      <c r="I974" s="46"/>
      <c r="J974" s="46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  <c r="V974" s="46"/>
      <c r="W974" s="46"/>
      <c r="X974" s="46"/>
      <c r="Y974" s="46"/>
      <c r="Z974" s="46"/>
    </row>
    <row r="975" spans="1:26" ht="15.75" customHeight="1" x14ac:dyDescent="0.25">
      <c r="A975" s="46"/>
      <c r="B975" s="46"/>
      <c r="C975" s="46"/>
      <c r="D975" s="46"/>
      <c r="E975" s="46"/>
      <c r="F975" s="46"/>
      <c r="G975" s="46"/>
      <c r="H975" s="46"/>
      <c r="I975" s="46"/>
      <c r="J975" s="46"/>
      <c r="K975" s="46"/>
      <c r="L975" s="46"/>
      <c r="M975" s="46"/>
      <c r="N975" s="46"/>
      <c r="O975" s="46"/>
      <c r="P975" s="46"/>
      <c r="Q975" s="46"/>
      <c r="R975" s="46"/>
      <c r="S975" s="46"/>
      <c r="T975" s="46"/>
      <c r="U975" s="46"/>
      <c r="V975" s="46"/>
      <c r="W975" s="46"/>
      <c r="X975" s="46"/>
      <c r="Y975" s="46"/>
      <c r="Z975" s="46"/>
    </row>
    <row r="976" spans="1:26" ht="15.75" customHeight="1" x14ac:dyDescent="0.25">
      <c r="A976" s="46"/>
      <c r="B976" s="46"/>
      <c r="C976" s="46"/>
      <c r="D976" s="46"/>
      <c r="E976" s="46"/>
      <c r="F976" s="46"/>
      <c r="G976" s="46"/>
      <c r="H976" s="46"/>
      <c r="I976" s="46"/>
      <c r="J976" s="46"/>
      <c r="K976" s="46"/>
      <c r="L976" s="46"/>
      <c r="M976" s="46"/>
      <c r="N976" s="46"/>
      <c r="O976" s="46"/>
      <c r="P976" s="46"/>
      <c r="Q976" s="46"/>
      <c r="R976" s="46"/>
      <c r="S976" s="46"/>
      <c r="T976" s="46"/>
      <c r="U976" s="46"/>
      <c r="V976" s="46"/>
      <c r="W976" s="46"/>
      <c r="X976" s="46"/>
      <c r="Y976" s="46"/>
      <c r="Z976" s="46"/>
    </row>
    <row r="977" spans="1:26" ht="15.75" customHeight="1" x14ac:dyDescent="0.25">
      <c r="A977" s="46"/>
      <c r="B977" s="46"/>
      <c r="C977" s="46"/>
      <c r="D977" s="46"/>
      <c r="E977" s="46"/>
      <c r="F977" s="46"/>
      <c r="G977" s="46"/>
      <c r="H977" s="46"/>
      <c r="I977" s="46"/>
      <c r="J977" s="46"/>
      <c r="K977" s="46"/>
      <c r="L977" s="46"/>
      <c r="M977" s="46"/>
      <c r="N977" s="46"/>
      <c r="O977" s="46"/>
      <c r="P977" s="46"/>
      <c r="Q977" s="46"/>
      <c r="R977" s="46"/>
      <c r="S977" s="46"/>
      <c r="T977" s="46"/>
      <c r="U977" s="46"/>
      <c r="V977" s="46"/>
      <c r="W977" s="46"/>
      <c r="X977" s="46"/>
      <c r="Y977" s="46"/>
      <c r="Z977" s="46"/>
    </row>
    <row r="978" spans="1:26" ht="15.75" customHeight="1" x14ac:dyDescent="0.25">
      <c r="A978" s="46"/>
      <c r="B978" s="46"/>
      <c r="C978" s="46"/>
      <c r="D978" s="46"/>
      <c r="E978" s="46"/>
      <c r="F978" s="46"/>
      <c r="G978" s="46"/>
      <c r="H978" s="46"/>
      <c r="I978" s="46"/>
      <c r="J978" s="46"/>
      <c r="K978" s="46"/>
      <c r="L978" s="46"/>
      <c r="M978" s="46"/>
      <c r="N978" s="46"/>
      <c r="O978" s="46"/>
      <c r="P978" s="46"/>
      <c r="Q978" s="46"/>
      <c r="R978" s="46"/>
      <c r="S978" s="46"/>
      <c r="T978" s="46"/>
      <c r="U978" s="46"/>
      <c r="V978" s="46"/>
      <c r="W978" s="46"/>
      <c r="X978" s="46"/>
      <c r="Y978" s="46"/>
      <c r="Z978" s="46"/>
    </row>
    <row r="979" spans="1:26" ht="15.75" customHeight="1" x14ac:dyDescent="0.25">
      <c r="A979" s="46"/>
      <c r="B979" s="46"/>
      <c r="C979" s="46"/>
      <c r="D979" s="46"/>
      <c r="E979" s="46"/>
      <c r="F979" s="46"/>
      <c r="G979" s="46"/>
      <c r="H979" s="46"/>
      <c r="I979" s="46"/>
      <c r="J979" s="46"/>
      <c r="K979" s="46"/>
      <c r="L979" s="46"/>
      <c r="M979" s="46"/>
      <c r="N979" s="46"/>
      <c r="O979" s="46"/>
      <c r="P979" s="46"/>
      <c r="Q979" s="46"/>
      <c r="R979" s="46"/>
      <c r="S979" s="46"/>
      <c r="T979" s="46"/>
      <c r="U979" s="46"/>
      <c r="V979" s="46"/>
      <c r="W979" s="46"/>
      <c r="X979" s="46"/>
      <c r="Y979" s="46"/>
      <c r="Z979" s="46"/>
    </row>
    <row r="980" spans="1:26" ht="15.75" customHeight="1" x14ac:dyDescent="0.25">
      <c r="A980" s="46"/>
      <c r="B980" s="46"/>
      <c r="C980" s="46"/>
      <c r="D980" s="46"/>
      <c r="E980" s="46"/>
      <c r="F980" s="46"/>
      <c r="G980" s="46"/>
      <c r="H980" s="46"/>
      <c r="I980" s="46"/>
      <c r="J980" s="46"/>
      <c r="K980" s="46"/>
      <c r="L980" s="46"/>
      <c r="M980" s="46"/>
      <c r="N980" s="46"/>
      <c r="O980" s="46"/>
      <c r="P980" s="46"/>
      <c r="Q980" s="46"/>
      <c r="R980" s="46"/>
      <c r="S980" s="46"/>
      <c r="T980" s="46"/>
      <c r="U980" s="46"/>
      <c r="V980" s="46"/>
      <c r="W980" s="46"/>
      <c r="X980" s="46"/>
      <c r="Y980" s="46"/>
      <c r="Z980" s="46"/>
    </row>
    <row r="981" spans="1:26" ht="15.75" customHeight="1" x14ac:dyDescent="0.25">
      <c r="A981" s="46"/>
      <c r="B981" s="46"/>
      <c r="C981" s="46"/>
      <c r="D981" s="46"/>
      <c r="E981" s="46"/>
      <c r="F981" s="46"/>
      <c r="G981" s="46"/>
      <c r="H981" s="46"/>
      <c r="I981" s="46"/>
      <c r="J981" s="46"/>
      <c r="K981" s="46"/>
      <c r="L981" s="46"/>
      <c r="M981" s="46"/>
      <c r="N981" s="46"/>
      <c r="O981" s="46"/>
      <c r="P981" s="46"/>
      <c r="Q981" s="46"/>
      <c r="R981" s="46"/>
      <c r="S981" s="46"/>
      <c r="T981" s="46"/>
      <c r="U981" s="46"/>
      <c r="V981" s="46"/>
      <c r="W981" s="46"/>
      <c r="X981" s="46"/>
      <c r="Y981" s="46"/>
      <c r="Z981" s="46"/>
    </row>
    <row r="982" spans="1:26" ht="15.75" customHeight="1" x14ac:dyDescent="0.25">
      <c r="A982" s="46"/>
      <c r="B982" s="46"/>
      <c r="C982" s="46"/>
      <c r="D982" s="46"/>
      <c r="E982" s="46"/>
      <c r="F982" s="46"/>
      <c r="G982" s="46"/>
      <c r="H982" s="46"/>
      <c r="I982" s="46"/>
      <c r="J982" s="46"/>
      <c r="K982" s="46"/>
      <c r="L982" s="46"/>
      <c r="M982" s="46"/>
      <c r="N982" s="46"/>
      <c r="O982" s="46"/>
      <c r="P982" s="46"/>
      <c r="Q982" s="46"/>
      <c r="R982" s="46"/>
      <c r="S982" s="46"/>
      <c r="T982" s="46"/>
      <c r="U982" s="46"/>
      <c r="V982" s="46"/>
      <c r="W982" s="46"/>
      <c r="X982" s="46"/>
      <c r="Y982" s="46"/>
      <c r="Z982" s="46"/>
    </row>
    <row r="983" spans="1:26" ht="15.75" customHeight="1" x14ac:dyDescent="0.25">
      <c r="A983" s="46"/>
      <c r="B983" s="46"/>
      <c r="C983" s="46"/>
      <c r="D983" s="46"/>
      <c r="E983" s="46"/>
      <c r="F983" s="46"/>
      <c r="G983" s="46"/>
      <c r="H983" s="46"/>
      <c r="I983" s="46"/>
      <c r="J983" s="46"/>
      <c r="K983" s="46"/>
      <c r="L983" s="46"/>
      <c r="M983" s="46"/>
      <c r="N983" s="46"/>
      <c r="O983" s="46"/>
      <c r="P983" s="46"/>
      <c r="Q983" s="46"/>
      <c r="R983" s="46"/>
      <c r="S983" s="46"/>
      <c r="T983" s="46"/>
      <c r="U983" s="46"/>
      <c r="V983" s="46"/>
      <c r="W983" s="46"/>
      <c r="X983" s="46"/>
      <c r="Y983" s="46"/>
      <c r="Z983" s="46"/>
    </row>
    <row r="984" spans="1:26" ht="15.75" customHeight="1" x14ac:dyDescent="0.25">
      <c r="A984" s="46"/>
      <c r="B984" s="46"/>
      <c r="C984" s="46"/>
      <c r="D984" s="46"/>
      <c r="E984" s="46"/>
      <c r="F984" s="46"/>
      <c r="G984" s="46"/>
      <c r="H984" s="46"/>
      <c r="I984" s="46"/>
      <c r="J984" s="46"/>
      <c r="K984" s="46"/>
      <c r="L984" s="46"/>
      <c r="M984" s="46"/>
      <c r="N984" s="46"/>
      <c r="O984" s="46"/>
      <c r="P984" s="46"/>
      <c r="Q984" s="46"/>
      <c r="R984" s="46"/>
      <c r="S984" s="46"/>
      <c r="T984" s="46"/>
      <c r="U984" s="46"/>
      <c r="V984" s="46"/>
      <c r="W984" s="46"/>
      <c r="X984" s="46"/>
      <c r="Y984" s="46"/>
      <c r="Z984" s="46"/>
    </row>
    <row r="985" spans="1:26" ht="15.75" customHeight="1" x14ac:dyDescent="0.25">
      <c r="A985" s="46"/>
      <c r="B985" s="46"/>
      <c r="C985" s="46"/>
      <c r="D985" s="46"/>
      <c r="E985" s="46"/>
      <c r="F985" s="46"/>
      <c r="G985" s="46"/>
      <c r="H985" s="46"/>
      <c r="I985" s="46"/>
      <c r="J985" s="46"/>
      <c r="K985" s="46"/>
      <c r="L985" s="46"/>
      <c r="M985" s="46"/>
      <c r="N985" s="46"/>
      <c r="O985" s="46"/>
      <c r="P985" s="46"/>
      <c r="Q985" s="46"/>
      <c r="R985" s="46"/>
      <c r="S985" s="46"/>
      <c r="T985" s="46"/>
      <c r="U985" s="46"/>
      <c r="V985" s="46"/>
      <c r="W985" s="46"/>
      <c r="X985" s="46"/>
      <c r="Y985" s="46"/>
      <c r="Z985" s="46"/>
    </row>
    <row r="986" spans="1:26" ht="15.75" customHeight="1" x14ac:dyDescent="0.25">
      <c r="A986" s="46"/>
      <c r="B986" s="46"/>
      <c r="C986" s="46"/>
      <c r="D986" s="46"/>
      <c r="E986" s="46"/>
      <c r="F986" s="46"/>
      <c r="G986" s="46"/>
      <c r="H986" s="46"/>
      <c r="I986" s="46"/>
      <c r="J986" s="46"/>
      <c r="K986" s="46"/>
      <c r="L986" s="46"/>
      <c r="M986" s="46"/>
      <c r="N986" s="46"/>
      <c r="O986" s="46"/>
      <c r="P986" s="46"/>
      <c r="Q986" s="46"/>
      <c r="R986" s="46"/>
      <c r="S986" s="46"/>
      <c r="T986" s="46"/>
      <c r="U986" s="46"/>
      <c r="V986" s="46"/>
      <c r="W986" s="46"/>
      <c r="X986" s="46"/>
      <c r="Y986" s="46"/>
      <c r="Z986" s="46"/>
    </row>
    <row r="987" spans="1:26" ht="15.75" customHeight="1" x14ac:dyDescent="0.25">
      <c r="A987" s="46"/>
      <c r="B987" s="46"/>
      <c r="C987" s="46"/>
      <c r="D987" s="46"/>
      <c r="E987" s="46"/>
      <c r="F987" s="46"/>
      <c r="G987" s="46"/>
      <c r="H987" s="46"/>
      <c r="I987" s="46"/>
      <c r="J987" s="46"/>
      <c r="K987" s="46"/>
      <c r="L987" s="46"/>
      <c r="M987" s="46"/>
      <c r="N987" s="46"/>
      <c r="O987" s="46"/>
      <c r="P987" s="46"/>
      <c r="Q987" s="46"/>
      <c r="R987" s="46"/>
      <c r="S987" s="46"/>
      <c r="T987" s="46"/>
      <c r="U987" s="46"/>
      <c r="V987" s="46"/>
      <c r="W987" s="46"/>
      <c r="X987" s="46"/>
      <c r="Y987" s="46"/>
      <c r="Z987" s="46"/>
    </row>
    <row r="988" spans="1:26" ht="15.75" customHeight="1" x14ac:dyDescent="0.25">
      <c r="A988" s="46"/>
      <c r="B988" s="46"/>
      <c r="C988" s="46"/>
      <c r="D988" s="46"/>
      <c r="E988" s="46"/>
      <c r="F988" s="46"/>
      <c r="G988" s="46"/>
      <c r="H988" s="46"/>
      <c r="I988" s="46"/>
      <c r="J988" s="46"/>
      <c r="K988" s="46"/>
      <c r="L988" s="46"/>
      <c r="M988" s="46"/>
      <c r="N988" s="46"/>
      <c r="O988" s="46"/>
      <c r="P988" s="46"/>
      <c r="Q988" s="46"/>
      <c r="R988" s="46"/>
      <c r="S988" s="46"/>
      <c r="T988" s="46"/>
      <c r="U988" s="46"/>
      <c r="V988" s="46"/>
      <c r="W988" s="46"/>
      <c r="X988" s="46"/>
      <c r="Y988" s="46"/>
      <c r="Z988" s="46"/>
    </row>
    <row r="989" spans="1:26" ht="15.75" customHeight="1" x14ac:dyDescent="0.25">
      <c r="A989" s="46"/>
      <c r="B989" s="46"/>
      <c r="C989" s="46"/>
      <c r="D989" s="46"/>
      <c r="E989" s="46"/>
      <c r="F989" s="46"/>
      <c r="G989" s="46"/>
      <c r="H989" s="46"/>
      <c r="I989" s="46"/>
      <c r="J989" s="46"/>
      <c r="K989" s="46"/>
      <c r="L989" s="46"/>
      <c r="M989" s="46"/>
      <c r="N989" s="46"/>
      <c r="O989" s="46"/>
      <c r="P989" s="46"/>
      <c r="Q989" s="46"/>
      <c r="R989" s="46"/>
      <c r="S989" s="46"/>
      <c r="T989" s="46"/>
      <c r="U989" s="46"/>
      <c r="V989" s="46"/>
      <c r="W989" s="46"/>
      <c r="X989" s="46"/>
      <c r="Y989" s="46"/>
      <c r="Z989" s="46"/>
    </row>
    <row r="990" spans="1:26" ht="15.75" customHeight="1" x14ac:dyDescent="0.25">
      <c r="A990" s="46"/>
      <c r="B990" s="46"/>
      <c r="C990" s="46"/>
      <c r="D990" s="46"/>
      <c r="E990" s="46"/>
      <c r="F990" s="46"/>
      <c r="G990" s="46"/>
      <c r="H990" s="46"/>
      <c r="I990" s="46"/>
      <c r="J990" s="46"/>
      <c r="K990" s="46"/>
      <c r="L990" s="46"/>
      <c r="M990" s="46"/>
      <c r="N990" s="46"/>
      <c r="O990" s="46"/>
      <c r="P990" s="46"/>
      <c r="Q990" s="46"/>
      <c r="R990" s="46"/>
      <c r="S990" s="46"/>
      <c r="T990" s="46"/>
      <c r="U990" s="46"/>
      <c r="V990" s="46"/>
      <c r="W990" s="46"/>
      <c r="X990" s="46"/>
      <c r="Y990" s="46"/>
      <c r="Z990" s="46"/>
    </row>
    <row r="991" spans="1:26" ht="15.75" customHeight="1" x14ac:dyDescent="0.25">
      <c r="A991" s="46"/>
      <c r="B991" s="46"/>
      <c r="C991" s="46"/>
      <c r="D991" s="46"/>
      <c r="E991" s="46"/>
      <c r="F991" s="46"/>
      <c r="G991" s="46"/>
      <c r="H991" s="46"/>
      <c r="I991" s="46"/>
      <c r="J991" s="46"/>
      <c r="K991" s="46"/>
      <c r="L991" s="46"/>
      <c r="M991" s="46"/>
      <c r="N991" s="46"/>
      <c r="O991" s="46"/>
      <c r="P991" s="46"/>
      <c r="Q991" s="46"/>
      <c r="R991" s="46"/>
      <c r="S991" s="46"/>
      <c r="T991" s="46"/>
      <c r="U991" s="46"/>
      <c r="V991" s="46"/>
      <c r="W991" s="46"/>
      <c r="X991" s="46"/>
      <c r="Y991" s="46"/>
      <c r="Z991" s="46"/>
    </row>
    <row r="992" spans="1:26" ht="15.75" customHeight="1" x14ac:dyDescent="0.25">
      <c r="A992" s="46"/>
      <c r="B992" s="46"/>
      <c r="C992" s="46"/>
      <c r="D992" s="46"/>
      <c r="E992" s="46"/>
      <c r="F992" s="46"/>
      <c r="G992" s="46"/>
      <c r="H992" s="46"/>
      <c r="I992" s="46"/>
      <c r="J992" s="46"/>
      <c r="K992" s="46"/>
      <c r="L992" s="46"/>
      <c r="M992" s="46"/>
      <c r="N992" s="46"/>
      <c r="O992" s="46"/>
      <c r="P992" s="46"/>
      <c r="Q992" s="46"/>
      <c r="R992" s="46"/>
      <c r="S992" s="46"/>
      <c r="T992" s="46"/>
      <c r="U992" s="46"/>
      <c r="V992" s="46"/>
      <c r="W992" s="46"/>
      <c r="X992" s="46"/>
      <c r="Y992" s="46"/>
      <c r="Z992" s="46"/>
    </row>
    <row r="993" spans="1:26" ht="15.75" customHeight="1" x14ac:dyDescent="0.25">
      <c r="A993" s="46"/>
      <c r="B993" s="46"/>
      <c r="C993" s="46"/>
      <c r="D993" s="46"/>
      <c r="E993" s="46"/>
      <c r="F993" s="46"/>
      <c r="G993" s="46"/>
      <c r="H993" s="46"/>
      <c r="I993" s="46"/>
      <c r="J993" s="46"/>
      <c r="K993" s="46"/>
      <c r="L993" s="46"/>
      <c r="M993" s="46"/>
      <c r="N993" s="46"/>
      <c r="O993" s="46"/>
      <c r="P993" s="46"/>
      <c r="Q993" s="46"/>
      <c r="R993" s="46"/>
      <c r="S993" s="46"/>
      <c r="T993" s="46"/>
      <c r="U993" s="46"/>
      <c r="V993" s="46"/>
      <c r="W993" s="46"/>
      <c r="X993" s="46"/>
      <c r="Y993" s="46"/>
      <c r="Z993" s="46"/>
    </row>
    <row r="994" spans="1:26" ht="15.75" customHeight="1" x14ac:dyDescent="0.25">
      <c r="A994" s="46"/>
      <c r="B994" s="46"/>
      <c r="C994" s="46"/>
      <c r="D994" s="46"/>
      <c r="E994" s="46"/>
      <c r="F994" s="46"/>
      <c r="G994" s="46"/>
      <c r="H994" s="46"/>
      <c r="I994" s="46"/>
      <c r="J994" s="46"/>
      <c r="K994" s="46"/>
      <c r="L994" s="46"/>
      <c r="M994" s="46"/>
      <c r="N994" s="46"/>
      <c r="O994" s="46"/>
      <c r="P994" s="46"/>
      <c r="Q994" s="46"/>
      <c r="R994" s="46"/>
      <c r="S994" s="46"/>
      <c r="T994" s="46"/>
      <c r="U994" s="46"/>
      <c r="V994" s="46"/>
      <c r="W994" s="46"/>
      <c r="X994" s="46"/>
      <c r="Y994" s="46"/>
      <c r="Z994" s="46"/>
    </row>
    <row r="995" spans="1:26" ht="15.75" customHeight="1" x14ac:dyDescent="0.25">
      <c r="A995" s="46"/>
      <c r="B995" s="46"/>
      <c r="C995" s="46"/>
      <c r="D995" s="46"/>
      <c r="E995" s="46"/>
      <c r="F995" s="46"/>
      <c r="G995" s="46"/>
      <c r="H995" s="46"/>
      <c r="I995" s="46"/>
      <c r="J995" s="46"/>
      <c r="K995" s="46"/>
      <c r="L995" s="46"/>
      <c r="M995" s="46"/>
      <c r="N995" s="46"/>
      <c r="O995" s="46"/>
      <c r="P995" s="46"/>
      <c r="Q995" s="46"/>
      <c r="R995" s="46"/>
      <c r="S995" s="46"/>
      <c r="T995" s="46"/>
      <c r="U995" s="46"/>
      <c r="V995" s="46"/>
      <c r="W995" s="46"/>
      <c r="X995" s="46"/>
      <c r="Y995" s="46"/>
      <c r="Z995" s="46"/>
    </row>
    <row r="996" spans="1:26" ht="15.75" customHeight="1" x14ac:dyDescent="0.25">
      <c r="A996" s="46"/>
      <c r="B996" s="46"/>
      <c r="C996" s="46"/>
      <c r="D996" s="46"/>
      <c r="E996" s="46"/>
      <c r="F996" s="46"/>
      <c r="G996" s="46"/>
      <c r="H996" s="46"/>
      <c r="I996" s="46"/>
      <c r="J996" s="46"/>
      <c r="K996" s="46"/>
      <c r="L996" s="46"/>
      <c r="M996" s="46"/>
      <c r="N996" s="46"/>
      <c r="O996" s="46"/>
      <c r="P996" s="46"/>
      <c r="Q996" s="46"/>
      <c r="R996" s="46"/>
      <c r="S996" s="46"/>
      <c r="T996" s="46"/>
      <c r="U996" s="46"/>
      <c r="V996" s="46"/>
      <c r="W996" s="46"/>
      <c r="X996" s="46"/>
      <c r="Y996" s="46"/>
      <c r="Z996" s="46"/>
    </row>
    <row r="997" spans="1:26" ht="15.75" customHeight="1" x14ac:dyDescent="0.25">
      <c r="A997" s="46"/>
      <c r="B997" s="46"/>
      <c r="C997" s="46"/>
      <c r="D997" s="46"/>
      <c r="E997" s="46"/>
      <c r="F997" s="46"/>
      <c r="G997" s="46"/>
      <c r="H997" s="46"/>
      <c r="I997" s="46"/>
      <c r="J997" s="46"/>
      <c r="K997" s="46"/>
      <c r="L997" s="46"/>
      <c r="M997" s="46"/>
      <c r="N997" s="46"/>
      <c r="O997" s="46"/>
      <c r="P997" s="46"/>
      <c r="Q997" s="46"/>
      <c r="R997" s="46"/>
      <c r="S997" s="46"/>
      <c r="T997" s="46"/>
      <c r="U997" s="46"/>
      <c r="V997" s="46"/>
      <c r="W997" s="46"/>
      <c r="X997" s="46"/>
      <c r="Y997" s="46"/>
      <c r="Z997" s="46"/>
    </row>
    <row r="998" spans="1:26" ht="15.75" customHeight="1" x14ac:dyDescent="0.25">
      <c r="A998" s="46"/>
      <c r="B998" s="46"/>
      <c r="C998" s="46"/>
      <c r="D998" s="46"/>
      <c r="E998" s="46"/>
      <c r="F998" s="46"/>
      <c r="G998" s="46"/>
      <c r="H998" s="46"/>
      <c r="I998" s="46"/>
      <c r="J998" s="46"/>
      <c r="K998" s="46"/>
      <c r="L998" s="46"/>
      <c r="M998" s="46"/>
      <c r="N998" s="46"/>
      <c r="O998" s="46"/>
      <c r="P998" s="46"/>
      <c r="Q998" s="46"/>
      <c r="R998" s="46"/>
      <c r="S998" s="46"/>
      <c r="T998" s="46"/>
      <c r="U998" s="46"/>
      <c r="V998" s="46"/>
      <c r="W998" s="46"/>
      <c r="X998" s="46"/>
      <c r="Y998" s="46"/>
      <c r="Z998" s="46"/>
    </row>
    <row r="999" spans="1:26" ht="15.75" customHeight="1" x14ac:dyDescent="0.25">
      <c r="A999" s="46"/>
      <c r="B999" s="46"/>
      <c r="C999" s="46"/>
      <c r="D999" s="46"/>
      <c r="E999" s="46"/>
      <c r="F999" s="46"/>
      <c r="G999" s="46"/>
      <c r="H999" s="46"/>
      <c r="I999" s="46"/>
      <c r="J999" s="46"/>
      <c r="K999" s="46"/>
      <c r="L999" s="46"/>
      <c r="M999" s="46"/>
      <c r="N999" s="46"/>
      <c r="O999" s="46"/>
      <c r="P999" s="46"/>
      <c r="Q999" s="46"/>
      <c r="R999" s="46"/>
      <c r="S999" s="46"/>
      <c r="T999" s="46"/>
      <c r="U999" s="46"/>
      <c r="V999" s="46"/>
      <c r="W999" s="46"/>
      <c r="X999" s="46"/>
      <c r="Y999" s="46"/>
      <c r="Z999" s="46"/>
    </row>
    <row r="1000" spans="1:26" ht="15.75" customHeight="1" x14ac:dyDescent="0.25">
      <c r="A1000" s="46"/>
      <c r="B1000" s="46"/>
      <c r="C1000" s="46"/>
      <c r="D1000" s="46"/>
      <c r="E1000" s="46"/>
      <c r="F1000" s="46"/>
      <c r="G1000" s="46"/>
      <c r="H1000" s="46"/>
      <c r="I1000" s="46"/>
      <c r="J1000" s="46"/>
      <c r="K1000" s="46"/>
      <c r="L1000" s="46"/>
      <c r="M1000" s="46"/>
      <c r="N1000" s="46"/>
      <c r="O1000" s="46"/>
      <c r="P1000" s="46"/>
      <c r="Q1000" s="46"/>
      <c r="R1000" s="46"/>
      <c r="S1000" s="46"/>
      <c r="T1000" s="46"/>
      <c r="U1000" s="46"/>
      <c r="V1000" s="46"/>
      <c r="W1000" s="46"/>
      <c r="X1000" s="46"/>
      <c r="Y1000" s="46"/>
      <c r="Z1000" s="46"/>
    </row>
  </sheetData>
  <mergeCells count="3">
    <mergeCell ref="J3:K3"/>
    <mergeCell ref="D12:E12"/>
    <mergeCell ref="D34:E34"/>
  </mergeCells>
  <pageMargins left="0.7" right="0.7" top="0.75" bottom="0.75" header="0" footer="0"/>
  <pageSetup paperSize="9" fitToWidth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00FF"/>
  </sheetPr>
  <dimension ref="A1:AD1000"/>
  <sheetViews>
    <sheetView workbookViewId="0"/>
  </sheetViews>
  <sheetFormatPr defaultColWidth="12" defaultRowHeight="15" customHeight="1" x14ac:dyDescent="0.2"/>
  <cols>
    <col min="1" max="1" width="1.7109375" customWidth="1"/>
    <col min="2" max="2" width="4.42578125" customWidth="1"/>
    <col min="3" max="3" width="22.42578125" customWidth="1"/>
    <col min="4" max="4" width="78.7109375" customWidth="1"/>
    <col min="5" max="5" width="3.7109375" customWidth="1"/>
    <col min="6" max="29" width="2.7109375" customWidth="1"/>
    <col min="30" max="30" width="9.140625" customWidth="1"/>
  </cols>
  <sheetData>
    <row r="1" spans="1:30" ht="15" customHeight="1" x14ac:dyDescent="0.2">
      <c r="A1" s="1"/>
      <c r="B1" s="103"/>
      <c r="C1" s="104"/>
      <c r="D1" s="2" t="e">
        <f>SUM(C10-D3)</f>
        <v>#REF!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8" customHeight="1" x14ac:dyDescent="0.25">
      <c r="A2" s="1"/>
      <c r="B2" s="105" t="s">
        <v>150</v>
      </c>
      <c r="C2" s="10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5" customHeight="1" x14ac:dyDescent="0.2">
      <c r="A3" s="1"/>
      <c r="B3" s="106" t="s">
        <v>151</v>
      </c>
      <c r="C3" s="107" t="s">
        <v>152</v>
      </c>
      <c r="D3" s="108" t="e">
        <f>SUM(C10/11)</f>
        <v>#REF!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5" customHeight="1" x14ac:dyDescent="0.2">
      <c r="A4" s="1"/>
      <c r="B4" s="103"/>
      <c r="C4" s="107" t="s">
        <v>153</v>
      </c>
      <c r="D4" s="109" t="e">
        <f>SUM(D1*2%)</f>
        <v>#REF!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5" customHeight="1" x14ac:dyDescent="0.2">
      <c r="A5" s="110"/>
      <c r="B5" s="111" t="s">
        <v>154</v>
      </c>
      <c r="C5" s="111" t="s">
        <v>155</v>
      </c>
      <c r="D5" s="112" t="s">
        <v>156</v>
      </c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0"/>
      <c r="AC5" s="110"/>
      <c r="AD5" s="110"/>
    </row>
    <row r="6" spans="1:30" ht="15" customHeight="1" x14ac:dyDescent="0.2">
      <c r="A6" s="1"/>
      <c r="B6" s="103">
        <v>1</v>
      </c>
      <c r="C6" s="114">
        <f>inputan!L1</f>
        <v>200000</v>
      </c>
      <c r="D6" s="1" t="str">
        <f>CONCATENATE(W$6,IF(W$6="",""," "),Y$6,IF(Y$6="",""," "),AA$6,IF(AA$6="",""," "),AC$6," RUPIAH")</f>
        <v>DUA RATUS  RIBU  RUPIAH</v>
      </c>
      <c r="E6" s="115">
        <f t="shared" ref="E6:E30" si="0">LEN(C6)</f>
        <v>6</v>
      </c>
      <c r="F6" s="115" t="str">
        <f t="shared" ref="F6:F30" si="1">IF(E6&gt;11,MID(RIGHT(C6,12),1,3),IF(E6&gt;10,MID(RIGHT(C6,11),1,2),IF(E6&gt;9,MID(RIGHT(C6,10),1,1),"")))</f>
        <v/>
      </c>
      <c r="G6" s="115" t="str">
        <f>IF(LEN(F6)=3,IF(LEFT(F6,1)="1","SERATUS",IF(LEFT(F6,1)="0","",CONCATENATE(HLOOKUP(LEFT(F6,1),Terbilang!TAB,2)," RATUS"))),"")</f>
        <v/>
      </c>
      <c r="H6" s="115" t="str">
        <f>IF(LEN(F6)&gt;1,IF(LEFT(RIGHT(F6,2),1)="0","",IF(RIGHT(F6,2)="10","SEPULUH",IF(AND(VALUE(RIGHT(F6,2))&gt;10,VALUE(RIGHT(F6,2))&lt;20),HLOOKUP(RIGHT(F6,1),Terbilang!TAB,3),CONCATENATE(HLOOKUP(LEFT(RIGHT(F6,2),1),Terbilang!TAB,2)," PULUH")))),"")</f>
        <v/>
      </c>
      <c r="I6" s="115" t="str">
        <f>IF(LEN(F6)&gt;0,IF(OR(RIGHT(F6,1)="0",AND(VALUE(RIGHT(F6,2))&gt;10,VALUE(RIGHT(F6,2))&lt;20)),"",HLOOKUP(RIGHT(F6,1),Terbilang!TAB,2)),"")</f>
        <v/>
      </c>
      <c r="J6" s="115" t="str">
        <f t="shared" ref="J6:J30" si="2">IF(E6&gt;8,MID(RIGHT(C6,9),1,3),IF(E6&gt;7,MID(RIGHT(C6,8),1,2),IF(E6&gt;6,MID(RIGHT(C6,7),1,1),"")))</f>
        <v/>
      </c>
      <c r="K6" s="115" t="str">
        <f>IF(LEN(J6)=3,IF(LEFT(J6,1)="1","SERATUS",IF(LEFT(J6,1)="0","",CONCATENATE(HLOOKUP(LEFT(J6,1),Terbilang!TAB,2)," RATUS"))),"")</f>
        <v/>
      </c>
      <c r="L6" s="115" t="str">
        <f>IF(LEN(J6)&gt;1,IF(LEFT(RIGHT(J6,2),1)="0","",IF(RIGHT(J6,2)="10","SEPULUH",IF(AND(VALUE(RIGHT(J6,2))&gt;10,VALUE(RIGHT(J6,2))&lt;20),HLOOKUP(RIGHT(J6,1),Terbilang!TAB,3),CONCATENATE(HLOOKUP(LEFT(RIGHT(J6,2),1),Terbilang!TAB,2)," PULUH")))),"")</f>
        <v/>
      </c>
      <c r="M6" s="115" t="str">
        <f>IF(LEN(J6)&gt;0,IF(OR(RIGHT(J6,1)="0",AND(VALUE(RIGHT(J6,2))&gt;10,VALUE(RIGHT(J6,2))&lt;20)),"",HLOOKUP(RIGHT(J6,1),Terbilang!TAB,2)),"")</f>
        <v/>
      </c>
      <c r="N6" s="115" t="str">
        <f t="shared" ref="N6:N30" si="3">IF(E6&gt;5,MID(RIGHT(C6,6),1,3),IF(E6&gt;4,MID(RIGHT(C6,5),1,2),IF(E6&gt;3,MID(RIGHT(C6,4),1,1),"")))</f>
        <v>200</v>
      </c>
      <c r="O6" s="115" t="str">
        <f>IF(LEN(N6)=3,IF(LEFT(N6,1)="1","SERATUS",IF(LEFT(N6,1)="0","",CONCATENATE(HLOOKUP(LEFT(N6,1),Terbilang!TAB,2)," RATUS"))),"")</f>
        <v>DUA RATUS</v>
      </c>
      <c r="P6" s="115" t="str">
        <f>IF(LEN(N6)&gt;1,IF(LEFT(RIGHT(N6,2),1)="0","",IF(RIGHT(N6,2)="10","SEPULUH",IF(AND(VALUE(RIGHT(N6,2))&gt;10,VALUE(RIGHT(N6,2))&lt;20),HLOOKUP(RIGHT(N6,1),Terbilang!TAB,3),CONCATENATE(HLOOKUP(LEFT(RIGHT(N6,2),1),Terbilang!TAB,2)," PULUH")))),"")</f>
        <v/>
      </c>
      <c r="Q6" s="115" t="str">
        <f>IF(LEN(N6)&gt;0,IF(AND(RIGHT(N6,1)="1",LEN(N6)=1),"SERIBU",IF(OR(RIGHT(N6,1)="0",AND(VALUE(RIGHT(N6,2))&gt;10,VALUE(RIGHT(N6,2))&lt;20)),"",HLOOKUP(RIGHT(N6,1),Terbilang!TAB,2))),"")</f>
        <v/>
      </c>
      <c r="R6" s="115" t="str">
        <f t="shared" ref="R6:R30" si="4">IF(E6&gt;2,RIGHT(C6,3),IF(E6&gt;1,RIGHT(C6,2),RIGHT(C6,1)))</f>
        <v>000</v>
      </c>
      <c r="S6" s="115" t="str">
        <f>IF(LEN(R6)=3,IF(LEFT(R6,1)="1","SERATUS",IF(LEFT(R6,1)="0","",CONCATENATE(HLOOKUP(LEFT(R6,1),Terbilang!TAB,2)," RATUS"))),"")</f>
        <v/>
      </c>
      <c r="T6" s="115" t="str">
        <f>IF(LEN(R6)&gt;1,IF(LEFT(RIGHT(R6,2),1)="0","",IF(RIGHT(R6,2)="10","SEPULUH",IF(AND(VALUE(RIGHT(R6,2))&gt;10,VALUE(RIGHT(R6,2))&lt;20),HLOOKUP(RIGHT(R6,1),Terbilang!TAB,3),CONCATENATE(HLOOKUP(LEFT(RIGHT(R6,2),1),Terbilang!TAB,2)," PULUH")))),"")</f>
        <v/>
      </c>
      <c r="U6" s="115" t="str">
        <f>IF(LEN(R6)&gt;0,IF(OR(RIGHT(R6,1)="0",AND(VALUE(RIGHT(R6,2))&gt;10,VALUE(RIGHT(R6,2))&lt;20)),"",HLOOKUP(RIGHT(R6,1),Terbilang!TAB,2)),"")</f>
        <v/>
      </c>
      <c r="V6" s="115" t="str">
        <f t="shared" ref="V6:V30" si="5">CONCATENATE(G6,IF(G6="",""," "),H6,IF(H6="",""," "),I6)</f>
        <v/>
      </c>
      <c r="W6" s="115" t="str">
        <f t="shared" ref="W6:W30" si="6">CONCATENATE(V6,IF(V6="","",IF(V6="","MILYAR"," MILYAR")))</f>
        <v/>
      </c>
      <c r="X6" s="115" t="str">
        <f t="shared" ref="X6:X30" si="7">CONCATENATE(K6,IF(K6="",""," "),L6,IF(L6="",""," "),M6)</f>
        <v/>
      </c>
      <c r="Y6" s="115" t="str">
        <f t="shared" ref="Y6:Y30" si="8">CONCATENATE(X6,IF(X6="","",IF(X6="","JUTA"," JUTA")))</f>
        <v/>
      </c>
      <c r="Z6" s="115" t="str">
        <f t="shared" ref="Z6:Z30" si="9">CONCATENATE(O6,IF(O6="",""," "),P6,IF(P6="",""," "),Q6)</f>
        <v xml:space="preserve">DUA RATUS </v>
      </c>
      <c r="AA6" s="115" t="str">
        <f t="shared" ref="AA6:AA30" si="10">CONCATENATE(Z6,IF(Z6="SERIBU","",IF(Z6="","",IF(Z6="","RIBU"," RIBU"))))</f>
        <v>DUA RATUS  RIBU</v>
      </c>
      <c r="AB6" s="116" t="str">
        <f t="shared" ref="AB6:AB30" si="11">CONCATENATE(S6,IF(S6="",""," "),T6,IF(T6="",""," "),U6)</f>
        <v/>
      </c>
      <c r="AC6" s="116" t="str">
        <f t="shared" ref="AC6:AC30" si="12">AB6</f>
        <v/>
      </c>
      <c r="AD6" s="116" t="s">
        <v>157</v>
      </c>
    </row>
    <row r="7" spans="1:30" ht="15" customHeight="1" x14ac:dyDescent="0.2">
      <c r="A7" s="1"/>
      <c r="B7" s="103">
        <f t="shared" ref="B7:B30" si="13">B6+1</f>
        <v>2</v>
      </c>
      <c r="C7" s="117" t="e">
        <f>#REF!</f>
        <v>#REF!</v>
      </c>
      <c r="D7" s="1" t="e">
        <f t="shared" ref="D7:D30" si="14">CONCATENATE(W7,IF(W7="",""," "),Y7,IF(Y7="",""," "),AA7,IF(AA7="",""," "),AC7," RUPIAH")</f>
        <v>#REF!</v>
      </c>
      <c r="E7" s="115" t="e">
        <f t="shared" si="0"/>
        <v>#REF!</v>
      </c>
      <c r="F7" s="115" t="e">
        <f t="shared" si="1"/>
        <v>#REF!</v>
      </c>
      <c r="G7" s="115" t="e">
        <f>IF(LEN(F7)=3,IF(LEFT(F7,1)="1","SERATUS",IF(LEFT(F7,1)="0","",CONCATENATE(HLOOKUP(LEFT(F7,1),Terbilang!TAB,2)," RATUS"))),"")</f>
        <v>#REF!</v>
      </c>
      <c r="H7" s="115" t="e">
        <f>IF(LEN(F7)&gt;1,IF(LEFT(RIGHT(F7,2),1)="0","",IF(RIGHT(F7,2)="10","SEPULUH",IF(AND(VALUE(RIGHT(F7,2))&gt;10,VALUE(RIGHT(F7,2))&lt;20),HLOOKUP(RIGHT(F7,1),Terbilang!TAB,3),CONCATENATE(HLOOKUP(LEFT(RIGHT(F7,2),1),Terbilang!TAB,2)," PULUH")))),"")</f>
        <v>#REF!</v>
      </c>
      <c r="I7" s="115" t="e">
        <f>IF(LEN(F7)&gt;0,IF(OR(RIGHT(F7,1)="0",AND(VALUE(RIGHT(F7,2))&gt;10,VALUE(RIGHT(F7,2))&lt;20)),"",HLOOKUP(RIGHT(F7,1),Terbilang!TAB,2)),"")</f>
        <v>#REF!</v>
      </c>
      <c r="J7" s="115" t="e">
        <f t="shared" si="2"/>
        <v>#REF!</v>
      </c>
      <c r="K7" s="115" t="e">
        <f>IF(LEN(J7)=3,IF(LEFT(J7,1)="1","SERATUS",IF(LEFT(J7,1)="0","",CONCATENATE(HLOOKUP(LEFT(J7,1),Terbilang!TAB,2)," RATUS"))),"")</f>
        <v>#REF!</v>
      </c>
      <c r="L7" s="115" t="e">
        <f>IF(LEN(J7)&gt;1,IF(LEFT(RIGHT(J7,2),1)="0","",IF(RIGHT(J7,2)="10","SEPULUH",IF(AND(VALUE(RIGHT(J7,2))&gt;10,VALUE(RIGHT(J7,2))&lt;20),HLOOKUP(RIGHT(J7,1),Terbilang!TAB,3),CONCATENATE(HLOOKUP(LEFT(RIGHT(J7,2),1),Terbilang!TAB,2)," PULUH")))),"")</f>
        <v>#REF!</v>
      </c>
      <c r="M7" s="115" t="e">
        <f>IF(LEN(J7)&gt;0,IF(OR(RIGHT(J7,1)="0",AND(VALUE(RIGHT(J7,2))&gt;10,VALUE(RIGHT(J7,2))&lt;20)),"",HLOOKUP(RIGHT(J7,1),Terbilang!TAB,2)),"")</f>
        <v>#REF!</v>
      </c>
      <c r="N7" s="115" t="e">
        <f t="shared" si="3"/>
        <v>#REF!</v>
      </c>
      <c r="O7" s="115" t="e">
        <f>IF(LEN(N7)=3,IF(LEFT(N7,1)="1","SERATUS",IF(LEFT(N7,1)="0","",CONCATENATE(HLOOKUP(LEFT(N7,1),Terbilang!TAB,2)," RATUS"))),"")</f>
        <v>#REF!</v>
      </c>
      <c r="P7" s="115" t="e">
        <f>IF(LEN(N7)&gt;1,IF(LEFT(RIGHT(N7,2),1)="0","",IF(RIGHT(N7,2)="10","SEPULUH",IF(AND(VALUE(RIGHT(N7,2))&gt;10,VALUE(RIGHT(N7,2))&lt;20),HLOOKUP(RIGHT(N7,1),Terbilang!TAB,3),CONCATENATE(HLOOKUP(LEFT(RIGHT(N7,2),1),Terbilang!TAB,2)," PULUH")))),"")</f>
        <v>#REF!</v>
      </c>
      <c r="Q7" s="115" t="e">
        <f>IF(LEN(N7)&gt;0,IF(AND(RIGHT(N7,1)="1",LEN(N7)=1),"SERIBU",IF(OR(RIGHT(N7,1)="0",AND(VALUE(RIGHT(N7,2))&gt;10,VALUE(RIGHT(N7,2))&lt;20)),"",HLOOKUP(RIGHT(N7,1),Terbilang!TAB,2))),"")</f>
        <v>#REF!</v>
      </c>
      <c r="R7" s="115" t="e">
        <f t="shared" si="4"/>
        <v>#REF!</v>
      </c>
      <c r="S7" s="115" t="e">
        <f>IF(LEN(R7)=3,IF(LEFT(R7,1)="1","SERATUS",IF(LEFT(R7,1)="0","",CONCATENATE(HLOOKUP(LEFT(R7,1),Terbilang!TAB,2)," RATUS"))),"")</f>
        <v>#REF!</v>
      </c>
      <c r="T7" s="115" t="e">
        <f>IF(LEN(R7)&gt;1,IF(LEFT(RIGHT(R7,2),1)="0","",IF(RIGHT(R7,2)="10","SEPULUH",IF(AND(VALUE(RIGHT(R7,2))&gt;10,VALUE(RIGHT(R7,2))&lt;20),HLOOKUP(RIGHT(R7,1),Terbilang!TAB,3),CONCATENATE(HLOOKUP(LEFT(RIGHT(R7,2),1),Terbilang!TAB,2)," PULUH")))),"")</f>
        <v>#REF!</v>
      </c>
      <c r="U7" s="115" t="e">
        <f>IF(LEN(R7)&gt;0,IF(OR(RIGHT(R7,1)="0",AND(VALUE(RIGHT(R7,2))&gt;10,VALUE(RIGHT(R7,2))&lt;20)),"",HLOOKUP(RIGHT(R7,1),Terbilang!TAB,2)),"")</f>
        <v>#REF!</v>
      </c>
      <c r="V7" s="115" t="e">
        <f t="shared" si="5"/>
        <v>#REF!</v>
      </c>
      <c r="W7" s="115" t="e">
        <f t="shared" si="6"/>
        <v>#REF!</v>
      </c>
      <c r="X7" s="115" t="e">
        <f t="shared" si="7"/>
        <v>#REF!</v>
      </c>
      <c r="Y7" s="115" t="e">
        <f t="shared" si="8"/>
        <v>#REF!</v>
      </c>
      <c r="Z7" s="115" t="e">
        <f t="shared" si="9"/>
        <v>#REF!</v>
      </c>
      <c r="AA7" s="115" t="e">
        <f t="shared" si="10"/>
        <v>#REF!</v>
      </c>
      <c r="AB7" s="116" t="e">
        <f t="shared" si="11"/>
        <v>#REF!</v>
      </c>
      <c r="AC7" s="116" t="e">
        <f t="shared" si="12"/>
        <v>#REF!</v>
      </c>
      <c r="AD7" s="116" t="s">
        <v>157</v>
      </c>
    </row>
    <row r="8" spans="1:30" ht="15" customHeight="1" x14ac:dyDescent="0.2">
      <c r="A8" s="1"/>
      <c r="B8" s="103">
        <f t="shared" si="13"/>
        <v>3</v>
      </c>
      <c r="C8" s="117"/>
      <c r="D8" s="1" t="str">
        <f t="shared" si="14"/>
        <v xml:space="preserve"> RUPIAH</v>
      </c>
      <c r="E8" s="115">
        <f t="shared" si="0"/>
        <v>0</v>
      </c>
      <c r="F8" s="115" t="str">
        <f t="shared" si="1"/>
        <v/>
      </c>
      <c r="G8" s="115" t="str">
        <f>IF(LEN(F8)=3,IF(LEFT(F8,1)="1","SERATUS",IF(LEFT(F8,1)="0","",CONCATENATE(HLOOKUP(LEFT(F8,1),Terbilang!TAB,2)," RATUS"))),"")</f>
        <v/>
      </c>
      <c r="H8" s="115" t="str">
        <f>IF(LEN(F8)&gt;1,IF(LEFT(RIGHT(F8,2),1)="0","",IF(RIGHT(F8,2)="10","SEPULUH",IF(AND(VALUE(RIGHT(F8,2))&gt;10,VALUE(RIGHT(F8,2))&lt;20),HLOOKUP(RIGHT(F8,1),Terbilang!TAB,3),CONCATENATE(HLOOKUP(LEFT(RIGHT(F8,2),1),Terbilang!TAB,2)," PULUH")))),"")</f>
        <v/>
      </c>
      <c r="I8" s="115" t="str">
        <f>IF(LEN(F8)&gt;0,IF(OR(RIGHT(F8,1)="0",AND(VALUE(RIGHT(F8,2))&gt;10,VALUE(RIGHT(F8,2))&lt;20)),"",HLOOKUP(RIGHT(F8,1),Terbilang!TAB,2)),"")</f>
        <v/>
      </c>
      <c r="J8" s="115" t="str">
        <f t="shared" si="2"/>
        <v/>
      </c>
      <c r="K8" s="115" t="str">
        <f>IF(LEN(J8)=3,IF(LEFT(J8,1)="1","SERATUS",IF(LEFT(J8,1)="0","",CONCATENATE(HLOOKUP(LEFT(J8,1),Terbilang!TAB,2)," RATUS"))),"")</f>
        <v/>
      </c>
      <c r="L8" s="115" t="str">
        <f>IF(LEN(J8)&gt;1,IF(LEFT(RIGHT(J8,2),1)="0","",IF(RIGHT(J8,2)="10","SEPULUH",IF(AND(VALUE(RIGHT(J8,2))&gt;10,VALUE(RIGHT(J8,2))&lt;20),HLOOKUP(RIGHT(J8,1),Terbilang!TAB,3),CONCATENATE(HLOOKUP(LEFT(RIGHT(J8,2),1),Terbilang!TAB,2)," PULUH")))),"")</f>
        <v/>
      </c>
      <c r="M8" s="115" t="str">
        <f>IF(LEN(J8)&gt;0,IF(OR(RIGHT(J8,1)="0",AND(VALUE(RIGHT(J8,2))&gt;10,VALUE(RIGHT(J8,2))&lt;20)),"",HLOOKUP(RIGHT(J8,1),Terbilang!TAB,2)),"")</f>
        <v/>
      </c>
      <c r="N8" s="115" t="str">
        <f t="shared" si="3"/>
        <v/>
      </c>
      <c r="O8" s="115" t="str">
        <f>IF(LEN(N8)=3,IF(LEFT(N8,1)="1","SERATUS",IF(LEFT(N8,1)="0","",CONCATENATE(HLOOKUP(LEFT(N8,1),Terbilang!TAB,2)," RATUS"))),"")</f>
        <v/>
      </c>
      <c r="P8" s="115" t="str">
        <f>IF(LEN(N8)&gt;1,IF(LEFT(RIGHT(N8,2),1)="0","",IF(RIGHT(N8,2)="10","SEPULUH",IF(AND(VALUE(RIGHT(N8,2))&gt;10,VALUE(RIGHT(N8,2))&lt;20),HLOOKUP(RIGHT(N8,1),Terbilang!TAB,3),CONCATENATE(HLOOKUP(LEFT(RIGHT(N8,2),1),Terbilang!TAB,2)," PULUH")))),"")</f>
        <v/>
      </c>
      <c r="Q8" s="115" t="str">
        <f>IF(LEN(N8)&gt;0,IF(AND(RIGHT(N8,1)="1",LEN(N8)=1),"SERIBU",IF(OR(RIGHT(N8,1)="0",AND(VALUE(RIGHT(N8,2))&gt;10,VALUE(RIGHT(N8,2))&lt;20)),"",HLOOKUP(RIGHT(N8,1),Terbilang!TAB,2))),"")</f>
        <v/>
      </c>
      <c r="R8" s="115" t="str">
        <f t="shared" si="4"/>
        <v/>
      </c>
      <c r="S8" s="115" t="str">
        <f>IF(LEN(R8)=3,IF(LEFT(R8,1)="1","SERATUS",IF(LEFT(R8,1)="0","",CONCATENATE(HLOOKUP(LEFT(R8,1),Terbilang!TAB,2)," RATUS"))),"")</f>
        <v/>
      </c>
      <c r="T8" s="115" t="str">
        <f>IF(LEN(R8)&gt;1,IF(LEFT(RIGHT(R8,2),1)="0","",IF(RIGHT(R8,2)="10","SEPULUH",IF(AND(VALUE(RIGHT(R8,2))&gt;10,VALUE(RIGHT(R8,2))&lt;20),HLOOKUP(RIGHT(R8,1),Terbilang!TAB,3),CONCATENATE(HLOOKUP(LEFT(RIGHT(R8,2),1),Terbilang!TAB,2)," PULUH")))),"")</f>
        <v/>
      </c>
      <c r="U8" s="115" t="str">
        <f>IF(LEN(R8)&gt;0,IF(OR(RIGHT(R8,1)="0",AND(VALUE(RIGHT(R8,2))&gt;10,VALUE(RIGHT(R8,2))&lt;20)),"",HLOOKUP(RIGHT(R8,1),Terbilang!TAB,2)),"")</f>
        <v/>
      </c>
      <c r="V8" s="115" t="str">
        <f t="shared" si="5"/>
        <v/>
      </c>
      <c r="W8" s="115" t="str">
        <f t="shared" si="6"/>
        <v/>
      </c>
      <c r="X8" s="115" t="str">
        <f t="shared" si="7"/>
        <v/>
      </c>
      <c r="Y8" s="115" t="str">
        <f t="shared" si="8"/>
        <v/>
      </c>
      <c r="Z8" s="115" t="str">
        <f t="shared" si="9"/>
        <v/>
      </c>
      <c r="AA8" s="115" t="str">
        <f t="shared" si="10"/>
        <v/>
      </c>
      <c r="AB8" s="116" t="str">
        <f t="shared" si="11"/>
        <v/>
      </c>
      <c r="AC8" s="116" t="str">
        <f t="shared" si="12"/>
        <v/>
      </c>
      <c r="AD8" s="116" t="s">
        <v>157</v>
      </c>
    </row>
    <row r="9" spans="1:30" ht="15" customHeight="1" x14ac:dyDescent="0.2">
      <c r="A9" s="1"/>
      <c r="B9" s="103">
        <f t="shared" si="13"/>
        <v>4</v>
      </c>
      <c r="C9" s="117"/>
      <c r="D9" s="1" t="str">
        <f t="shared" si="14"/>
        <v xml:space="preserve"> RUPIAH</v>
      </c>
      <c r="E9" s="115">
        <f t="shared" si="0"/>
        <v>0</v>
      </c>
      <c r="F9" s="115" t="str">
        <f t="shared" si="1"/>
        <v/>
      </c>
      <c r="G9" s="115" t="str">
        <f>IF(LEN(F9)=3,IF(LEFT(F9,1)="1","SERATUS",IF(LEFT(F9,1)="0","",CONCATENATE(HLOOKUP(LEFT(F9,1),Terbilang!TAB,2)," RATUS"))),"")</f>
        <v/>
      </c>
      <c r="H9" s="115" t="str">
        <f>IF(LEN(F9)&gt;1,IF(LEFT(RIGHT(F9,2),1)="0","",IF(RIGHT(F9,2)="10","SEPULUH",IF(AND(VALUE(RIGHT(F9,2))&gt;10,VALUE(RIGHT(F9,2))&lt;20),HLOOKUP(RIGHT(F9,1),Terbilang!TAB,3),CONCATENATE(HLOOKUP(LEFT(RIGHT(F9,2),1),Terbilang!TAB,2)," PULUH")))),"")</f>
        <v/>
      </c>
      <c r="I9" s="115" t="str">
        <f>IF(LEN(F9)&gt;0,IF(OR(RIGHT(F9,1)="0",AND(VALUE(RIGHT(F9,2))&gt;10,VALUE(RIGHT(F9,2))&lt;20)),"",HLOOKUP(RIGHT(F9,1),Terbilang!TAB,2)),"")</f>
        <v/>
      </c>
      <c r="J9" s="115" t="str">
        <f t="shared" si="2"/>
        <v/>
      </c>
      <c r="K9" s="115" t="str">
        <f>IF(LEN(J9)=3,IF(LEFT(J9,1)="1","SERATUS",IF(LEFT(J9,1)="0","",CONCATENATE(HLOOKUP(LEFT(J9,1),Terbilang!TAB,2)," RATUS"))),"")</f>
        <v/>
      </c>
      <c r="L9" s="115" t="str">
        <f>IF(LEN(J9)&gt;1,IF(LEFT(RIGHT(J9,2),1)="0","",IF(RIGHT(J9,2)="10","SEPULUH",IF(AND(VALUE(RIGHT(J9,2))&gt;10,VALUE(RIGHT(J9,2))&lt;20),HLOOKUP(RIGHT(J9,1),Terbilang!TAB,3),CONCATENATE(HLOOKUP(LEFT(RIGHT(J9,2),1),Terbilang!TAB,2)," PULUH")))),"")</f>
        <v/>
      </c>
      <c r="M9" s="115" t="str">
        <f>IF(LEN(J9)&gt;0,IF(OR(RIGHT(J9,1)="0",AND(VALUE(RIGHT(J9,2))&gt;10,VALUE(RIGHT(J9,2))&lt;20)),"",HLOOKUP(RIGHT(J9,1),Terbilang!TAB,2)),"")</f>
        <v/>
      </c>
      <c r="N9" s="115" t="str">
        <f t="shared" si="3"/>
        <v/>
      </c>
      <c r="O9" s="115" t="str">
        <f>IF(LEN(N9)=3,IF(LEFT(N9,1)="1","SERATUS",IF(LEFT(N9,1)="0","",CONCATENATE(HLOOKUP(LEFT(N9,1),Terbilang!TAB,2)," RATUS"))),"")</f>
        <v/>
      </c>
      <c r="P9" s="115" t="str">
        <f>IF(LEN(N9)&gt;1,IF(LEFT(RIGHT(N9,2),1)="0","",IF(RIGHT(N9,2)="10","SEPULUH",IF(AND(VALUE(RIGHT(N9,2))&gt;10,VALUE(RIGHT(N9,2))&lt;20),HLOOKUP(RIGHT(N9,1),Terbilang!TAB,3),CONCATENATE(HLOOKUP(LEFT(RIGHT(N9,2),1),Terbilang!TAB,2)," PULUH")))),"")</f>
        <v/>
      </c>
      <c r="Q9" s="115" t="str">
        <f>IF(LEN(N9)&gt;0,IF(AND(RIGHT(N9,1)="1",LEN(N9)=1),"SERIBU",IF(OR(RIGHT(N9,1)="0",AND(VALUE(RIGHT(N9,2))&gt;10,VALUE(RIGHT(N9,2))&lt;20)),"",HLOOKUP(RIGHT(N9,1),Terbilang!TAB,2))),"")</f>
        <v/>
      </c>
      <c r="R9" s="115" t="str">
        <f t="shared" si="4"/>
        <v/>
      </c>
      <c r="S9" s="115" t="str">
        <f>IF(LEN(R9)=3,IF(LEFT(R9,1)="1","SERATUS",IF(LEFT(R9,1)="0","",CONCATENATE(HLOOKUP(LEFT(R9,1),Terbilang!TAB,2)," RATUS"))),"")</f>
        <v/>
      </c>
      <c r="T9" s="115" t="str">
        <f>IF(LEN(R9)&gt;1,IF(LEFT(RIGHT(R9,2),1)="0","",IF(RIGHT(R9,2)="10","SEPULUH",IF(AND(VALUE(RIGHT(R9,2))&gt;10,VALUE(RIGHT(R9,2))&lt;20),HLOOKUP(RIGHT(R9,1),Terbilang!TAB,3),CONCATENATE(HLOOKUP(LEFT(RIGHT(R9,2),1),Terbilang!TAB,2)," PULUH")))),"")</f>
        <v/>
      </c>
      <c r="U9" s="115" t="str">
        <f>IF(LEN(R9)&gt;0,IF(OR(RIGHT(R9,1)="0",AND(VALUE(RIGHT(R9,2))&gt;10,VALUE(RIGHT(R9,2))&lt;20)),"",HLOOKUP(RIGHT(R9,1),Terbilang!TAB,2)),"")</f>
        <v/>
      </c>
      <c r="V9" s="115" t="str">
        <f t="shared" si="5"/>
        <v/>
      </c>
      <c r="W9" s="115" t="str">
        <f t="shared" si="6"/>
        <v/>
      </c>
      <c r="X9" s="115" t="str">
        <f t="shared" si="7"/>
        <v/>
      </c>
      <c r="Y9" s="115" t="str">
        <f t="shared" si="8"/>
        <v/>
      </c>
      <c r="Z9" s="115" t="str">
        <f t="shared" si="9"/>
        <v/>
      </c>
      <c r="AA9" s="115" t="str">
        <f t="shared" si="10"/>
        <v/>
      </c>
      <c r="AB9" s="116" t="str">
        <f t="shared" si="11"/>
        <v/>
      </c>
      <c r="AC9" s="116" t="str">
        <f t="shared" si="12"/>
        <v/>
      </c>
      <c r="AD9" s="116" t="s">
        <v>157</v>
      </c>
    </row>
    <row r="10" spans="1:30" ht="14.25" customHeight="1" x14ac:dyDescent="0.2">
      <c r="A10" s="1"/>
      <c r="B10" s="103">
        <f t="shared" si="13"/>
        <v>5</v>
      </c>
      <c r="C10" s="117" t="e">
        <f t="shared" ref="C10:C13" si="15">#REF!</f>
        <v>#REF!</v>
      </c>
      <c r="D10" s="118" t="e">
        <f t="shared" si="14"/>
        <v>#REF!</v>
      </c>
      <c r="E10" s="115" t="e">
        <f t="shared" si="0"/>
        <v>#REF!</v>
      </c>
      <c r="F10" s="115" t="e">
        <f t="shared" si="1"/>
        <v>#REF!</v>
      </c>
      <c r="G10" s="115" t="e">
        <f>IF(LEN(F10)=3,IF(LEFT(F10,1)="1","SERATUS",IF(LEFT(F10,1)="0","",CONCATENATE(HLOOKUP(LEFT(F10,1),Terbilang!TAB,2)," RATUS"))),"")</f>
        <v>#REF!</v>
      </c>
      <c r="H10" s="115" t="e">
        <f>IF(LEN(F10)&gt;1,IF(LEFT(RIGHT(F10,2),1)="0","",IF(RIGHT(F10,2)="10","SEPULUH",IF(AND(VALUE(RIGHT(F10,2))&gt;10,VALUE(RIGHT(F10,2))&lt;20),HLOOKUP(RIGHT(F10,1),Terbilang!TAB,3),CONCATENATE(HLOOKUP(LEFT(RIGHT(F10,2),1),Terbilang!TAB,2)," PULUH")))),"")</f>
        <v>#REF!</v>
      </c>
      <c r="I10" s="115" t="e">
        <f>IF(LEN(F10)&gt;0,IF(OR(RIGHT(F10,1)="0",AND(VALUE(RIGHT(F10,2))&gt;10,VALUE(RIGHT(F10,2))&lt;20)),"",HLOOKUP(RIGHT(F10,1),Terbilang!TAB,2)),"")</f>
        <v>#REF!</v>
      </c>
      <c r="J10" s="115" t="e">
        <f t="shared" si="2"/>
        <v>#REF!</v>
      </c>
      <c r="K10" s="115" t="e">
        <f>IF(LEN(J10)=3,IF(LEFT(J10,1)="1","SERATUS",IF(LEFT(J10,1)="0","",CONCATENATE(HLOOKUP(LEFT(J10,1),Terbilang!TAB,2)," RATUS"))),"")</f>
        <v>#REF!</v>
      </c>
      <c r="L10" s="115" t="e">
        <f>IF(LEN(J10)&gt;1,IF(LEFT(RIGHT(J10,2),1)="0","",IF(RIGHT(J10,2)="10","SEPULUH",IF(AND(VALUE(RIGHT(J10,2))&gt;10,VALUE(RIGHT(J10,2))&lt;20),HLOOKUP(RIGHT(J10,1),Terbilang!TAB,3),CONCATENATE(HLOOKUP(LEFT(RIGHT(J10,2),1),Terbilang!TAB,2)," PULUH")))),"")</f>
        <v>#REF!</v>
      </c>
      <c r="M10" s="115" t="e">
        <f>IF(LEN(J10)&gt;0,IF(OR(RIGHT(J10,1)="0",AND(VALUE(RIGHT(J10,2))&gt;10,VALUE(RIGHT(J10,2))&lt;20)),"",HLOOKUP(RIGHT(J10,1),Terbilang!TAB,2)),"")</f>
        <v>#REF!</v>
      </c>
      <c r="N10" s="115" t="e">
        <f t="shared" si="3"/>
        <v>#REF!</v>
      </c>
      <c r="O10" s="115" t="e">
        <f>IF(LEN(N10)=3,IF(LEFT(N10,1)="1","SERATUS",IF(LEFT(N10,1)="0","",CONCATENATE(HLOOKUP(LEFT(N10,1),Terbilang!TAB,2)," RATUS"))),"")</f>
        <v>#REF!</v>
      </c>
      <c r="P10" s="115" t="e">
        <f>IF(LEN(N10)&gt;1,IF(LEFT(RIGHT(N10,2),1)="0","",IF(RIGHT(N10,2)="10","SEPULUH",IF(AND(VALUE(RIGHT(N10,2))&gt;10,VALUE(RIGHT(N10,2))&lt;20),HLOOKUP(RIGHT(N10,1),Terbilang!TAB,3),CONCATENATE(HLOOKUP(LEFT(RIGHT(N10,2),1),Terbilang!TAB,2)," PULUH")))),"")</f>
        <v>#REF!</v>
      </c>
      <c r="Q10" s="115" t="e">
        <f>IF(LEN(N10)&gt;0,IF(AND(RIGHT(N10,1)="1",LEN(N10)=1),"SERIBU",IF(OR(RIGHT(N10,1)="0",AND(VALUE(RIGHT(N10,2))&gt;10,VALUE(RIGHT(N10,2))&lt;20)),"",HLOOKUP(RIGHT(N10,1),Terbilang!TAB,2))),"")</f>
        <v>#REF!</v>
      </c>
      <c r="R10" s="115" t="e">
        <f t="shared" si="4"/>
        <v>#REF!</v>
      </c>
      <c r="S10" s="115" t="e">
        <f>IF(LEN(R10)=3,IF(LEFT(R10,1)="1","SERATUS",IF(LEFT(R10,1)="0","",CONCATENATE(HLOOKUP(LEFT(R10,1),Terbilang!TAB,2)," RATUS"))),"")</f>
        <v>#REF!</v>
      </c>
      <c r="T10" s="115" t="e">
        <f>IF(LEN(R10)&gt;1,IF(LEFT(RIGHT(R10,2),1)="0","",IF(RIGHT(R10,2)="10","SEPULUH",IF(AND(VALUE(RIGHT(R10,2))&gt;10,VALUE(RIGHT(R10,2))&lt;20),HLOOKUP(RIGHT(R10,1),Terbilang!TAB,3),CONCATENATE(HLOOKUP(LEFT(RIGHT(R10,2),1),Terbilang!TAB,2)," PULUH")))),"")</f>
        <v>#REF!</v>
      </c>
      <c r="U10" s="115" t="e">
        <f>IF(LEN(R10)&gt;0,IF(OR(RIGHT(R10,1)="0",AND(VALUE(RIGHT(R10,2))&gt;10,VALUE(RIGHT(R10,2))&lt;20)),"",HLOOKUP(RIGHT(R10,1),Terbilang!TAB,2)),"")</f>
        <v>#REF!</v>
      </c>
      <c r="V10" s="115" t="e">
        <f t="shared" si="5"/>
        <v>#REF!</v>
      </c>
      <c r="W10" s="115" t="e">
        <f t="shared" si="6"/>
        <v>#REF!</v>
      </c>
      <c r="X10" s="115" t="e">
        <f t="shared" si="7"/>
        <v>#REF!</v>
      </c>
      <c r="Y10" s="115" t="e">
        <f t="shared" si="8"/>
        <v>#REF!</v>
      </c>
      <c r="Z10" s="115" t="e">
        <f t="shared" si="9"/>
        <v>#REF!</v>
      </c>
      <c r="AA10" s="115" t="e">
        <f t="shared" si="10"/>
        <v>#REF!</v>
      </c>
      <c r="AB10" s="116" t="e">
        <f t="shared" si="11"/>
        <v>#REF!</v>
      </c>
      <c r="AC10" s="116" t="e">
        <f t="shared" si="12"/>
        <v>#REF!</v>
      </c>
      <c r="AD10" s="116" t="s">
        <v>157</v>
      </c>
    </row>
    <row r="11" spans="1:30" ht="15" customHeight="1" x14ac:dyDescent="0.2">
      <c r="A11" s="1"/>
      <c r="B11" s="103">
        <f t="shared" si="13"/>
        <v>6</v>
      </c>
      <c r="C11" s="117" t="e">
        <f t="shared" si="15"/>
        <v>#REF!</v>
      </c>
      <c r="D11" s="1" t="e">
        <f t="shared" si="14"/>
        <v>#REF!</v>
      </c>
      <c r="E11" s="115" t="e">
        <f t="shared" si="0"/>
        <v>#REF!</v>
      </c>
      <c r="F11" s="115" t="e">
        <f t="shared" si="1"/>
        <v>#REF!</v>
      </c>
      <c r="G11" s="115" t="e">
        <f>IF(LEN(F11)=3,IF(LEFT(F11,1)="1","SERATUS",IF(LEFT(F11,1)="0","",CONCATENATE(HLOOKUP(LEFT(F11,1),Terbilang!TAB,2)," RATUS"))),"")</f>
        <v>#REF!</v>
      </c>
      <c r="H11" s="115" t="e">
        <f>IF(LEN(F11)&gt;1,IF(LEFT(RIGHT(F11,2),1)="0","",IF(RIGHT(F11,2)="10","SEPULUH",IF(AND(VALUE(RIGHT(F11,2))&gt;10,VALUE(RIGHT(F11,2))&lt;20),HLOOKUP(RIGHT(F11,1),Terbilang!TAB,3),CONCATENATE(HLOOKUP(LEFT(RIGHT(F11,2),1),Terbilang!TAB,2)," PULUH")))),"")</f>
        <v>#REF!</v>
      </c>
      <c r="I11" s="115" t="e">
        <f>IF(LEN(F11)&gt;0,IF(OR(RIGHT(F11,1)="0",AND(VALUE(RIGHT(F11,2))&gt;10,VALUE(RIGHT(F11,2))&lt;20)),"",HLOOKUP(RIGHT(F11,1),Terbilang!TAB,2)),"")</f>
        <v>#REF!</v>
      </c>
      <c r="J11" s="115" t="e">
        <f t="shared" si="2"/>
        <v>#REF!</v>
      </c>
      <c r="K11" s="115" t="e">
        <f>IF(LEN(J11)=3,IF(LEFT(J11,1)="1","SERATUS",IF(LEFT(J11,1)="0","",CONCATENATE(HLOOKUP(LEFT(J11,1),Terbilang!TAB,2)," RATUS"))),"")</f>
        <v>#REF!</v>
      </c>
      <c r="L11" s="115" t="e">
        <f>IF(LEN(J11)&gt;1,IF(LEFT(RIGHT(J11,2),1)="0","",IF(RIGHT(J11,2)="10","SEPULUH",IF(AND(VALUE(RIGHT(J11,2))&gt;10,VALUE(RIGHT(J11,2))&lt;20),HLOOKUP(RIGHT(J11,1),Terbilang!TAB,3),CONCATENATE(HLOOKUP(LEFT(RIGHT(J11,2),1),Terbilang!TAB,2)," PULUH")))),"")</f>
        <v>#REF!</v>
      </c>
      <c r="M11" s="115" t="e">
        <f>IF(LEN(J11)&gt;0,IF(OR(RIGHT(J11,1)="0",AND(VALUE(RIGHT(J11,2))&gt;10,VALUE(RIGHT(J11,2))&lt;20)),"",HLOOKUP(RIGHT(J11,1),Terbilang!TAB,2)),"")</f>
        <v>#REF!</v>
      </c>
      <c r="N11" s="115" t="e">
        <f t="shared" si="3"/>
        <v>#REF!</v>
      </c>
      <c r="O11" s="115" t="e">
        <f>IF(LEN(N11)=3,IF(LEFT(N11,1)="1","SERATUS",IF(LEFT(N11,1)="0","",CONCATENATE(HLOOKUP(LEFT(N11,1),Terbilang!TAB,2)," RATUS"))),"")</f>
        <v>#REF!</v>
      </c>
      <c r="P11" s="115" t="e">
        <f>IF(LEN(N11)&gt;1,IF(LEFT(RIGHT(N11,2),1)="0","",IF(RIGHT(N11,2)="10","SEPULUH",IF(AND(VALUE(RIGHT(N11,2))&gt;10,VALUE(RIGHT(N11,2))&lt;20),HLOOKUP(RIGHT(N11,1),Terbilang!TAB,3),CONCATENATE(HLOOKUP(LEFT(RIGHT(N11,2),1),Terbilang!TAB,2)," PULUH")))),"")</f>
        <v>#REF!</v>
      </c>
      <c r="Q11" s="115" t="e">
        <f>IF(LEN(N11)&gt;0,IF(AND(RIGHT(N11,1)="1",LEN(N11)=1),"SERIBU",IF(OR(RIGHT(N11,1)="0",AND(VALUE(RIGHT(N11,2))&gt;10,VALUE(RIGHT(N11,2))&lt;20)),"",HLOOKUP(RIGHT(N11,1),Terbilang!TAB,2))),"")</f>
        <v>#REF!</v>
      </c>
      <c r="R11" s="115" t="e">
        <f t="shared" si="4"/>
        <v>#REF!</v>
      </c>
      <c r="S11" s="115" t="e">
        <f>IF(LEN(R11)=3,IF(LEFT(R11,1)="1","SERATUS",IF(LEFT(R11,1)="0","",CONCATENATE(HLOOKUP(LEFT(R11,1),Terbilang!TAB,2)," RATUS"))),"")</f>
        <v>#REF!</v>
      </c>
      <c r="T11" s="115" t="e">
        <f>IF(LEN(R11)&gt;1,IF(LEFT(RIGHT(R11,2),1)="0","",IF(RIGHT(R11,2)="10","SEPULUH",IF(AND(VALUE(RIGHT(R11,2))&gt;10,VALUE(RIGHT(R11,2))&lt;20),HLOOKUP(RIGHT(R11,1),Terbilang!TAB,3),CONCATENATE(HLOOKUP(LEFT(RIGHT(R11,2),1),Terbilang!TAB,2)," PULUH")))),"")</f>
        <v>#REF!</v>
      </c>
      <c r="U11" s="115" t="e">
        <f>IF(LEN(R11)&gt;0,IF(OR(RIGHT(R11,1)="0",AND(VALUE(RIGHT(R11,2))&gt;10,VALUE(RIGHT(R11,2))&lt;20)),"",HLOOKUP(RIGHT(R11,1),Terbilang!TAB,2)),"")</f>
        <v>#REF!</v>
      </c>
      <c r="V11" s="115" t="e">
        <f t="shared" si="5"/>
        <v>#REF!</v>
      </c>
      <c r="W11" s="115" t="e">
        <f t="shared" si="6"/>
        <v>#REF!</v>
      </c>
      <c r="X11" s="115" t="e">
        <f t="shared" si="7"/>
        <v>#REF!</v>
      </c>
      <c r="Y11" s="115" t="e">
        <f t="shared" si="8"/>
        <v>#REF!</v>
      </c>
      <c r="Z11" s="115" t="e">
        <f t="shared" si="9"/>
        <v>#REF!</v>
      </c>
      <c r="AA11" s="115" t="e">
        <f t="shared" si="10"/>
        <v>#REF!</v>
      </c>
      <c r="AB11" s="116" t="e">
        <f t="shared" si="11"/>
        <v>#REF!</v>
      </c>
      <c r="AC11" s="116" t="e">
        <f t="shared" si="12"/>
        <v>#REF!</v>
      </c>
      <c r="AD11" s="116" t="s">
        <v>157</v>
      </c>
    </row>
    <row r="12" spans="1:30" ht="15" customHeight="1" x14ac:dyDescent="0.2">
      <c r="A12" s="1"/>
      <c r="B12" s="103">
        <f t="shared" si="13"/>
        <v>7</v>
      </c>
      <c r="C12" s="117" t="e">
        <f t="shared" si="15"/>
        <v>#REF!</v>
      </c>
      <c r="D12" s="1" t="e">
        <f t="shared" si="14"/>
        <v>#REF!</v>
      </c>
      <c r="E12" s="115" t="e">
        <f t="shared" si="0"/>
        <v>#REF!</v>
      </c>
      <c r="F12" s="115" t="e">
        <f t="shared" si="1"/>
        <v>#REF!</v>
      </c>
      <c r="G12" s="115" t="e">
        <f>IF(LEN(F12)=3,IF(LEFT(F12,1)="1","SERATUS",IF(LEFT(F12,1)="0","",CONCATENATE(HLOOKUP(LEFT(F12,1),Terbilang!TAB,2)," RATUS"))),"")</f>
        <v>#REF!</v>
      </c>
      <c r="H12" s="115" t="e">
        <f>IF(LEN(F12)&gt;1,IF(LEFT(RIGHT(F12,2),1)="0","",IF(RIGHT(F12,2)="10","SEPULUH",IF(AND(VALUE(RIGHT(F12,2))&gt;10,VALUE(RIGHT(F12,2))&lt;20),HLOOKUP(RIGHT(F12,1),Terbilang!TAB,3),CONCATENATE(HLOOKUP(LEFT(RIGHT(F12,2),1),Terbilang!TAB,2)," PULUH")))),"")</f>
        <v>#REF!</v>
      </c>
      <c r="I12" s="115" t="e">
        <f>IF(LEN(F12)&gt;0,IF(OR(RIGHT(F12,1)="0",AND(VALUE(RIGHT(F12,2))&gt;10,VALUE(RIGHT(F12,2))&lt;20)),"",HLOOKUP(RIGHT(F12,1),Terbilang!TAB,2)),"")</f>
        <v>#REF!</v>
      </c>
      <c r="J12" s="115" t="e">
        <f t="shared" si="2"/>
        <v>#REF!</v>
      </c>
      <c r="K12" s="115" t="e">
        <f>IF(LEN(J12)=3,IF(LEFT(J12,1)="1","SERATUS",IF(LEFT(J12,1)="0","",CONCATENATE(HLOOKUP(LEFT(J12,1),Terbilang!TAB,2)," RATUS"))),"")</f>
        <v>#REF!</v>
      </c>
      <c r="L12" s="115" t="e">
        <f>IF(LEN(J12)&gt;1,IF(LEFT(RIGHT(J12,2),1)="0","",IF(RIGHT(J12,2)="10","SEPULUH",IF(AND(VALUE(RIGHT(J12,2))&gt;10,VALUE(RIGHT(J12,2))&lt;20),HLOOKUP(RIGHT(J12,1),Terbilang!TAB,3),CONCATENATE(HLOOKUP(LEFT(RIGHT(J12,2),1),Terbilang!TAB,2)," PULUH")))),"")</f>
        <v>#REF!</v>
      </c>
      <c r="M12" s="115" t="e">
        <f>IF(LEN(J12)&gt;0,IF(OR(RIGHT(J12,1)="0",AND(VALUE(RIGHT(J12,2))&gt;10,VALUE(RIGHT(J12,2))&lt;20)),"",HLOOKUP(RIGHT(J12,1),Terbilang!TAB,2)),"")</f>
        <v>#REF!</v>
      </c>
      <c r="N12" s="115" t="e">
        <f t="shared" si="3"/>
        <v>#REF!</v>
      </c>
      <c r="O12" s="115" t="e">
        <f>IF(LEN(N12)=3,IF(LEFT(N12,1)="1","SERATUS",IF(LEFT(N12,1)="0","",CONCATENATE(HLOOKUP(LEFT(N12,1),Terbilang!TAB,2)," RATUS"))),"")</f>
        <v>#REF!</v>
      </c>
      <c r="P12" s="115" t="e">
        <f>IF(LEN(N12)&gt;1,IF(LEFT(RIGHT(N12,2),1)="0","",IF(RIGHT(N12,2)="10","SEPULUH",IF(AND(VALUE(RIGHT(N12,2))&gt;10,VALUE(RIGHT(N12,2))&lt;20),HLOOKUP(RIGHT(N12,1),Terbilang!TAB,3),CONCATENATE(HLOOKUP(LEFT(RIGHT(N12,2),1),Terbilang!TAB,2)," PULUH")))),"")</f>
        <v>#REF!</v>
      </c>
      <c r="Q12" s="115" t="e">
        <f>IF(LEN(N12)&gt;0,IF(AND(RIGHT(N12,1)="1",LEN(N12)=1),"SERIBU",IF(OR(RIGHT(N12,1)="0",AND(VALUE(RIGHT(N12,2))&gt;10,VALUE(RIGHT(N12,2))&lt;20)),"",HLOOKUP(RIGHT(N12,1),Terbilang!TAB,2))),"")</f>
        <v>#REF!</v>
      </c>
      <c r="R12" s="115" t="e">
        <f t="shared" si="4"/>
        <v>#REF!</v>
      </c>
      <c r="S12" s="115" t="e">
        <f>IF(LEN(R12)=3,IF(LEFT(R12,1)="1","SERATUS",IF(LEFT(R12,1)="0","",CONCATENATE(HLOOKUP(LEFT(R12,1),Terbilang!TAB,2)," RATUS"))),"")</f>
        <v>#REF!</v>
      </c>
      <c r="T12" s="115" t="e">
        <f>IF(LEN(R12)&gt;1,IF(LEFT(RIGHT(R12,2),1)="0","",IF(RIGHT(R12,2)="10","SEPULUH",IF(AND(VALUE(RIGHT(R12,2))&gt;10,VALUE(RIGHT(R12,2))&lt;20),HLOOKUP(RIGHT(R12,1),Terbilang!TAB,3),CONCATENATE(HLOOKUP(LEFT(RIGHT(R12,2),1),Terbilang!TAB,2)," PULUH")))),"")</f>
        <v>#REF!</v>
      </c>
      <c r="U12" s="115" t="e">
        <f>IF(LEN(R12)&gt;0,IF(OR(RIGHT(R12,1)="0",AND(VALUE(RIGHT(R12,2))&gt;10,VALUE(RIGHT(R12,2))&lt;20)),"",HLOOKUP(RIGHT(R12,1),Terbilang!TAB,2)),"")</f>
        <v>#REF!</v>
      </c>
      <c r="V12" s="115" t="e">
        <f t="shared" si="5"/>
        <v>#REF!</v>
      </c>
      <c r="W12" s="115" t="e">
        <f t="shared" si="6"/>
        <v>#REF!</v>
      </c>
      <c r="X12" s="115" t="e">
        <f t="shared" si="7"/>
        <v>#REF!</v>
      </c>
      <c r="Y12" s="115" t="e">
        <f t="shared" si="8"/>
        <v>#REF!</v>
      </c>
      <c r="Z12" s="115" t="e">
        <f t="shared" si="9"/>
        <v>#REF!</v>
      </c>
      <c r="AA12" s="115" t="e">
        <f t="shared" si="10"/>
        <v>#REF!</v>
      </c>
      <c r="AB12" s="116" t="e">
        <f t="shared" si="11"/>
        <v>#REF!</v>
      </c>
      <c r="AC12" s="116" t="e">
        <f t="shared" si="12"/>
        <v>#REF!</v>
      </c>
      <c r="AD12" s="116" t="s">
        <v>157</v>
      </c>
    </row>
    <row r="13" spans="1:30" ht="15" customHeight="1" x14ac:dyDescent="0.2">
      <c r="A13" s="1"/>
      <c r="B13" s="103">
        <f t="shared" si="13"/>
        <v>8</v>
      </c>
      <c r="C13" s="117" t="e">
        <f t="shared" si="15"/>
        <v>#REF!</v>
      </c>
      <c r="D13" s="1" t="e">
        <f t="shared" si="14"/>
        <v>#REF!</v>
      </c>
      <c r="E13" s="115" t="e">
        <f t="shared" si="0"/>
        <v>#REF!</v>
      </c>
      <c r="F13" s="115" t="e">
        <f t="shared" si="1"/>
        <v>#REF!</v>
      </c>
      <c r="G13" s="115" t="e">
        <f>IF(LEN(F13)=3,IF(LEFT(F13,1)="1","SERATUS",IF(LEFT(F13,1)="0","",CONCATENATE(HLOOKUP(LEFT(F13,1),Terbilang!TAB,2)," RATUS"))),"")</f>
        <v>#REF!</v>
      </c>
      <c r="H13" s="115" t="e">
        <f>IF(LEN(F13)&gt;1,IF(LEFT(RIGHT(F13,2),1)="0","",IF(RIGHT(F13,2)="10","SEPULUH",IF(AND(VALUE(RIGHT(F13,2))&gt;10,VALUE(RIGHT(F13,2))&lt;20),HLOOKUP(RIGHT(F13,1),Terbilang!TAB,3),CONCATENATE(HLOOKUP(LEFT(RIGHT(F13,2),1),Terbilang!TAB,2)," PULUH")))),"")</f>
        <v>#REF!</v>
      </c>
      <c r="I13" s="115" t="e">
        <f>IF(LEN(F13)&gt;0,IF(OR(RIGHT(F13,1)="0",AND(VALUE(RIGHT(F13,2))&gt;10,VALUE(RIGHT(F13,2))&lt;20)),"",HLOOKUP(RIGHT(F13,1),Terbilang!TAB,2)),"")</f>
        <v>#REF!</v>
      </c>
      <c r="J13" s="115" t="e">
        <f t="shared" si="2"/>
        <v>#REF!</v>
      </c>
      <c r="K13" s="115" t="e">
        <f>IF(LEN(J13)=3,IF(LEFT(J13,1)="1","SERATUS",IF(LEFT(J13,1)="0","",CONCATENATE(HLOOKUP(LEFT(J13,1),Terbilang!TAB,2)," RATUS"))),"")</f>
        <v>#REF!</v>
      </c>
      <c r="L13" s="115" t="e">
        <f>IF(LEN(J13)&gt;1,IF(LEFT(RIGHT(J13,2),1)="0","",IF(RIGHT(J13,2)="10","SEPULUH",IF(AND(VALUE(RIGHT(J13,2))&gt;10,VALUE(RIGHT(J13,2))&lt;20),HLOOKUP(RIGHT(J13,1),Terbilang!TAB,3),CONCATENATE(HLOOKUP(LEFT(RIGHT(J13,2),1),Terbilang!TAB,2)," PULUH")))),"")</f>
        <v>#REF!</v>
      </c>
      <c r="M13" s="115" t="e">
        <f>IF(LEN(J13)&gt;0,IF(OR(RIGHT(J13,1)="0",AND(VALUE(RIGHT(J13,2))&gt;10,VALUE(RIGHT(J13,2))&lt;20)),"",HLOOKUP(RIGHT(J13,1),Terbilang!TAB,2)),"")</f>
        <v>#REF!</v>
      </c>
      <c r="N13" s="115" t="e">
        <f t="shared" si="3"/>
        <v>#REF!</v>
      </c>
      <c r="O13" s="115" t="e">
        <f>IF(LEN(N13)=3,IF(LEFT(N13,1)="1","SERATUS",IF(LEFT(N13,1)="0","",CONCATENATE(HLOOKUP(LEFT(N13,1),Terbilang!TAB,2)," RATUS"))),"")</f>
        <v>#REF!</v>
      </c>
      <c r="P13" s="115" t="e">
        <f>IF(LEN(N13)&gt;1,IF(LEFT(RIGHT(N13,2),1)="0","",IF(RIGHT(N13,2)="10","SEPULUH",IF(AND(VALUE(RIGHT(N13,2))&gt;10,VALUE(RIGHT(N13,2))&lt;20),HLOOKUP(RIGHT(N13,1),Terbilang!TAB,3),CONCATENATE(HLOOKUP(LEFT(RIGHT(N13,2),1),Terbilang!TAB,2)," PULUH")))),"")</f>
        <v>#REF!</v>
      </c>
      <c r="Q13" s="115" t="e">
        <f>IF(LEN(N13)&gt;0,IF(AND(RIGHT(N13,1)="1",LEN(N13)=1),"SERIBU",IF(OR(RIGHT(N13,1)="0",AND(VALUE(RIGHT(N13,2))&gt;10,VALUE(RIGHT(N13,2))&lt;20)),"",HLOOKUP(RIGHT(N13,1),Terbilang!TAB,2))),"")</f>
        <v>#REF!</v>
      </c>
      <c r="R13" s="115" t="e">
        <f t="shared" si="4"/>
        <v>#REF!</v>
      </c>
      <c r="S13" s="115" t="e">
        <f>IF(LEN(R13)=3,IF(LEFT(R13,1)="1","SERATUS",IF(LEFT(R13,1)="0","",CONCATENATE(HLOOKUP(LEFT(R13,1),Terbilang!TAB,2)," RATUS"))),"")</f>
        <v>#REF!</v>
      </c>
      <c r="T13" s="115" t="e">
        <f>IF(LEN(R13)&gt;1,IF(LEFT(RIGHT(R13,2),1)="0","",IF(RIGHT(R13,2)="10","SEPULUH",IF(AND(VALUE(RIGHT(R13,2))&gt;10,VALUE(RIGHT(R13,2))&lt;20),HLOOKUP(RIGHT(R13,1),Terbilang!TAB,3),CONCATENATE(HLOOKUP(LEFT(RIGHT(R13,2),1),Terbilang!TAB,2)," PULUH")))),"")</f>
        <v>#REF!</v>
      </c>
      <c r="U13" s="115" t="e">
        <f>IF(LEN(R13)&gt;0,IF(OR(RIGHT(R13,1)="0",AND(VALUE(RIGHT(R13,2))&gt;10,VALUE(RIGHT(R13,2))&lt;20)),"",HLOOKUP(RIGHT(R13,1),Terbilang!TAB,2)),"")</f>
        <v>#REF!</v>
      </c>
      <c r="V13" s="115" t="e">
        <f t="shared" si="5"/>
        <v>#REF!</v>
      </c>
      <c r="W13" s="115" t="e">
        <f t="shared" si="6"/>
        <v>#REF!</v>
      </c>
      <c r="X13" s="115" t="e">
        <f t="shared" si="7"/>
        <v>#REF!</v>
      </c>
      <c r="Y13" s="115" t="e">
        <f t="shared" si="8"/>
        <v>#REF!</v>
      </c>
      <c r="Z13" s="115" t="e">
        <f t="shared" si="9"/>
        <v>#REF!</v>
      </c>
      <c r="AA13" s="115" t="e">
        <f t="shared" si="10"/>
        <v>#REF!</v>
      </c>
      <c r="AB13" s="116" t="e">
        <f t="shared" si="11"/>
        <v>#REF!</v>
      </c>
      <c r="AC13" s="116" t="e">
        <f t="shared" si="12"/>
        <v>#REF!</v>
      </c>
      <c r="AD13" s="116" t="s">
        <v>157</v>
      </c>
    </row>
    <row r="14" spans="1:30" ht="15" customHeight="1" x14ac:dyDescent="0.2">
      <c r="A14" s="1"/>
      <c r="B14" s="103">
        <f t="shared" si="13"/>
        <v>9</v>
      </c>
      <c r="C14" s="117"/>
      <c r="D14" s="1" t="str">
        <f t="shared" si="14"/>
        <v xml:space="preserve"> RUPIAH</v>
      </c>
      <c r="E14" s="115">
        <f t="shared" si="0"/>
        <v>0</v>
      </c>
      <c r="F14" s="115" t="str">
        <f t="shared" si="1"/>
        <v/>
      </c>
      <c r="G14" s="115" t="str">
        <f>IF(LEN(F14)=3,IF(LEFT(F14,1)="1","SERATUS",IF(LEFT(F14,1)="0","",CONCATENATE(HLOOKUP(LEFT(F14,1),Terbilang!TAB,2)," RATUS"))),"")</f>
        <v/>
      </c>
      <c r="H14" s="115" t="str">
        <f>IF(LEN(F14)&gt;1,IF(LEFT(RIGHT(F14,2),1)="0","",IF(RIGHT(F14,2)="10","SEPULUH",IF(AND(VALUE(RIGHT(F14,2))&gt;10,VALUE(RIGHT(F14,2))&lt;20),HLOOKUP(RIGHT(F14,1),Terbilang!TAB,3),CONCATENATE(HLOOKUP(LEFT(RIGHT(F14,2),1),Terbilang!TAB,2)," PULUH")))),"")</f>
        <v/>
      </c>
      <c r="I14" s="115" t="str">
        <f>IF(LEN(F14)&gt;0,IF(OR(RIGHT(F14,1)="0",AND(VALUE(RIGHT(F14,2))&gt;10,VALUE(RIGHT(F14,2))&lt;20)),"",HLOOKUP(RIGHT(F14,1),Terbilang!TAB,2)),"")</f>
        <v/>
      </c>
      <c r="J14" s="115" t="str">
        <f t="shared" si="2"/>
        <v/>
      </c>
      <c r="K14" s="115" t="str">
        <f>IF(LEN(J14)=3,IF(LEFT(J14,1)="1","SERATUS",IF(LEFT(J14,1)="0","",CONCATENATE(HLOOKUP(LEFT(J14,1),Terbilang!TAB,2)," RATUS"))),"")</f>
        <v/>
      </c>
      <c r="L14" s="115" t="str">
        <f>IF(LEN(J14)&gt;1,IF(LEFT(RIGHT(J14,2),1)="0","",IF(RIGHT(J14,2)="10","SEPULUH",IF(AND(VALUE(RIGHT(J14,2))&gt;10,VALUE(RIGHT(J14,2))&lt;20),HLOOKUP(RIGHT(J14,1),Terbilang!TAB,3),CONCATENATE(HLOOKUP(LEFT(RIGHT(J14,2),1),Terbilang!TAB,2)," PULUH")))),"")</f>
        <v/>
      </c>
      <c r="M14" s="115" t="str">
        <f>IF(LEN(J14)&gt;0,IF(OR(RIGHT(J14,1)="0",AND(VALUE(RIGHT(J14,2))&gt;10,VALUE(RIGHT(J14,2))&lt;20)),"",HLOOKUP(RIGHT(J14,1),Terbilang!TAB,2)),"")</f>
        <v/>
      </c>
      <c r="N14" s="115" t="str">
        <f t="shared" si="3"/>
        <v/>
      </c>
      <c r="O14" s="115" t="str">
        <f>IF(LEN(N14)=3,IF(LEFT(N14,1)="1","SERATUS",IF(LEFT(N14,1)="0","",CONCATENATE(HLOOKUP(LEFT(N14,1),Terbilang!TAB,2)," RATUS"))),"")</f>
        <v/>
      </c>
      <c r="P14" s="115" t="str">
        <f>IF(LEN(N14)&gt;1,IF(LEFT(RIGHT(N14,2),1)="0","",IF(RIGHT(N14,2)="10","SEPULUH",IF(AND(VALUE(RIGHT(N14,2))&gt;10,VALUE(RIGHT(N14,2))&lt;20),HLOOKUP(RIGHT(N14,1),Terbilang!TAB,3),CONCATENATE(HLOOKUP(LEFT(RIGHT(N14,2),1),Terbilang!TAB,2)," PULUH")))),"")</f>
        <v/>
      </c>
      <c r="Q14" s="115" t="str">
        <f>IF(LEN(N14)&gt;0,IF(AND(RIGHT(N14,1)="1",LEN(N14)=1),"SERIBU",IF(OR(RIGHT(N14,1)="0",AND(VALUE(RIGHT(N14,2))&gt;10,VALUE(RIGHT(N14,2))&lt;20)),"",HLOOKUP(RIGHT(N14,1),Terbilang!TAB,2))),"")</f>
        <v/>
      </c>
      <c r="R14" s="115" t="str">
        <f t="shared" si="4"/>
        <v/>
      </c>
      <c r="S14" s="115" t="str">
        <f>IF(LEN(R14)=3,IF(LEFT(R14,1)="1","SERATUS",IF(LEFT(R14,1)="0","",CONCATENATE(HLOOKUP(LEFT(R14,1),Terbilang!TAB,2)," RATUS"))),"")</f>
        <v/>
      </c>
      <c r="T14" s="115" t="str">
        <f>IF(LEN(R14)&gt;1,IF(LEFT(RIGHT(R14,2),1)="0","",IF(RIGHT(R14,2)="10","SEPULUH",IF(AND(VALUE(RIGHT(R14,2))&gt;10,VALUE(RIGHT(R14,2))&lt;20),HLOOKUP(RIGHT(R14,1),Terbilang!TAB,3),CONCATENATE(HLOOKUP(LEFT(RIGHT(R14,2),1),Terbilang!TAB,2)," PULUH")))),"")</f>
        <v/>
      </c>
      <c r="U14" s="115" t="str">
        <f>IF(LEN(R14)&gt;0,IF(OR(RIGHT(R14,1)="0",AND(VALUE(RIGHT(R14,2))&gt;10,VALUE(RIGHT(R14,2))&lt;20)),"",HLOOKUP(RIGHT(R14,1),Terbilang!TAB,2)),"")</f>
        <v/>
      </c>
      <c r="V14" s="115" t="str">
        <f t="shared" si="5"/>
        <v/>
      </c>
      <c r="W14" s="115" t="str">
        <f t="shared" si="6"/>
        <v/>
      </c>
      <c r="X14" s="115" t="str">
        <f t="shared" si="7"/>
        <v/>
      </c>
      <c r="Y14" s="115" t="str">
        <f t="shared" si="8"/>
        <v/>
      </c>
      <c r="Z14" s="115" t="str">
        <f t="shared" si="9"/>
        <v/>
      </c>
      <c r="AA14" s="115" t="str">
        <f t="shared" si="10"/>
        <v/>
      </c>
      <c r="AB14" s="116" t="str">
        <f t="shared" si="11"/>
        <v/>
      </c>
      <c r="AC14" s="116" t="str">
        <f t="shared" si="12"/>
        <v/>
      </c>
      <c r="AD14" s="116" t="s">
        <v>157</v>
      </c>
    </row>
    <row r="15" spans="1:30" ht="15" customHeight="1" x14ac:dyDescent="0.2">
      <c r="A15" s="1"/>
      <c r="B15" s="103">
        <f t="shared" si="13"/>
        <v>10</v>
      </c>
      <c r="C15" s="117" t="e">
        <f t="shared" ref="C15:C17" si="16">#REF!</f>
        <v>#REF!</v>
      </c>
      <c r="D15" s="1" t="e">
        <f t="shared" si="14"/>
        <v>#REF!</v>
      </c>
      <c r="E15" s="115" t="e">
        <f t="shared" si="0"/>
        <v>#REF!</v>
      </c>
      <c r="F15" s="115" t="e">
        <f t="shared" si="1"/>
        <v>#REF!</v>
      </c>
      <c r="G15" s="115" t="e">
        <f>IF(LEN(F15)=3,IF(LEFT(F15,1)="1","SERATUS",IF(LEFT(F15,1)="0","",CONCATENATE(HLOOKUP(LEFT(F15,1),Terbilang!TAB,2)," RATUS"))),"")</f>
        <v>#REF!</v>
      </c>
      <c r="H15" s="115" t="e">
        <f>IF(LEN(F15)&gt;1,IF(LEFT(RIGHT(F15,2),1)="0","",IF(RIGHT(F15,2)="10","SEPULUH",IF(AND(VALUE(RIGHT(F15,2))&gt;10,VALUE(RIGHT(F15,2))&lt;20),HLOOKUP(RIGHT(F15,1),Terbilang!TAB,3),CONCATENATE(HLOOKUP(LEFT(RIGHT(F15,2),1),Terbilang!TAB,2)," PULUH")))),"")</f>
        <v>#REF!</v>
      </c>
      <c r="I15" s="115" t="e">
        <f>IF(LEN(F15)&gt;0,IF(OR(RIGHT(F15,1)="0",AND(VALUE(RIGHT(F15,2))&gt;10,VALUE(RIGHT(F15,2))&lt;20)),"",HLOOKUP(RIGHT(F15,1),Terbilang!TAB,2)),"")</f>
        <v>#REF!</v>
      </c>
      <c r="J15" s="115" t="e">
        <f t="shared" si="2"/>
        <v>#REF!</v>
      </c>
      <c r="K15" s="115" t="e">
        <f>IF(LEN(J15)=3,IF(LEFT(J15,1)="1","SERATUS",IF(LEFT(J15,1)="0","",CONCATENATE(HLOOKUP(LEFT(J15,1),Terbilang!TAB,2)," RATUS"))),"")</f>
        <v>#REF!</v>
      </c>
      <c r="L15" s="115" t="e">
        <f>IF(LEN(J15)&gt;1,IF(LEFT(RIGHT(J15,2),1)="0","",IF(RIGHT(J15,2)="10","SEPULUH",IF(AND(VALUE(RIGHT(J15,2))&gt;10,VALUE(RIGHT(J15,2))&lt;20),HLOOKUP(RIGHT(J15,1),Terbilang!TAB,3),CONCATENATE(HLOOKUP(LEFT(RIGHT(J15,2),1),Terbilang!TAB,2)," PULUH")))),"")</f>
        <v>#REF!</v>
      </c>
      <c r="M15" s="115" t="e">
        <f>IF(LEN(J15)&gt;0,IF(OR(RIGHT(J15,1)="0",AND(VALUE(RIGHT(J15,2))&gt;10,VALUE(RIGHT(J15,2))&lt;20)),"",HLOOKUP(RIGHT(J15,1),Terbilang!TAB,2)),"")</f>
        <v>#REF!</v>
      </c>
      <c r="N15" s="115" t="e">
        <f t="shared" si="3"/>
        <v>#REF!</v>
      </c>
      <c r="O15" s="115" t="e">
        <f>IF(LEN(N15)=3,IF(LEFT(N15,1)="1","SERATUS",IF(LEFT(N15,1)="0","",CONCATENATE(HLOOKUP(LEFT(N15,1),Terbilang!TAB,2)," RATUS"))),"")</f>
        <v>#REF!</v>
      </c>
      <c r="P15" s="115" t="e">
        <f>IF(LEN(N15)&gt;1,IF(LEFT(RIGHT(N15,2),1)="0","",IF(RIGHT(N15,2)="10","SEPULUH",IF(AND(VALUE(RIGHT(N15,2))&gt;10,VALUE(RIGHT(N15,2))&lt;20),HLOOKUP(RIGHT(N15,1),Terbilang!TAB,3),CONCATENATE(HLOOKUP(LEFT(RIGHT(N15,2),1),Terbilang!TAB,2)," PULUH")))),"")</f>
        <v>#REF!</v>
      </c>
      <c r="Q15" s="115" t="e">
        <f>IF(LEN(N15)&gt;0,IF(AND(RIGHT(N15,1)="1",LEN(N15)=1),"SERIBU",IF(OR(RIGHT(N15,1)="0",AND(VALUE(RIGHT(N15,2))&gt;10,VALUE(RIGHT(N15,2))&lt;20)),"",HLOOKUP(RIGHT(N15,1),Terbilang!TAB,2))),"")</f>
        <v>#REF!</v>
      </c>
      <c r="R15" s="115" t="e">
        <f t="shared" si="4"/>
        <v>#REF!</v>
      </c>
      <c r="S15" s="115" t="e">
        <f>IF(LEN(R15)=3,IF(LEFT(R15,1)="1","SERATUS",IF(LEFT(R15,1)="0","",CONCATENATE(HLOOKUP(LEFT(R15,1),Terbilang!TAB,2)," RATUS"))),"")</f>
        <v>#REF!</v>
      </c>
      <c r="T15" s="115" t="e">
        <f>IF(LEN(R15)&gt;1,IF(LEFT(RIGHT(R15,2),1)="0","",IF(RIGHT(R15,2)="10","SEPULUH",IF(AND(VALUE(RIGHT(R15,2))&gt;10,VALUE(RIGHT(R15,2))&lt;20),HLOOKUP(RIGHT(R15,1),Terbilang!TAB,3),CONCATENATE(HLOOKUP(LEFT(RIGHT(R15,2),1),Terbilang!TAB,2)," PULUH")))),"")</f>
        <v>#REF!</v>
      </c>
      <c r="U15" s="115" t="e">
        <f>IF(LEN(R15)&gt;0,IF(OR(RIGHT(R15,1)="0",AND(VALUE(RIGHT(R15,2))&gt;10,VALUE(RIGHT(R15,2))&lt;20)),"",HLOOKUP(RIGHT(R15,1),Terbilang!TAB,2)),"")</f>
        <v>#REF!</v>
      </c>
      <c r="V15" s="115" t="e">
        <f t="shared" si="5"/>
        <v>#REF!</v>
      </c>
      <c r="W15" s="115" t="e">
        <f t="shared" si="6"/>
        <v>#REF!</v>
      </c>
      <c r="X15" s="115" t="e">
        <f t="shared" si="7"/>
        <v>#REF!</v>
      </c>
      <c r="Y15" s="115" t="e">
        <f t="shared" si="8"/>
        <v>#REF!</v>
      </c>
      <c r="Z15" s="115" t="e">
        <f t="shared" si="9"/>
        <v>#REF!</v>
      </c>
      <c r="AA15" s="115" t="e">
        <f t="shared" si="10"/>
        <v>#REF!</v>
      </c>
      <c r="AB15" s="116" t="e">
        <f t="shared" si="11"/>
        <v>#REF!</v>
      </c>
      <c r="AC15" s="116" t="e">
        <f t="shared" si="12"/>
        <v>#REF!</v>
      </c>
      <c r="AD15" s="116" t="s">
        <v>157</v>
      </c>
    </row>
    <row r="16" spans="1:30" ht="15" customHeight="1" x14ac:dyDescent="0.2">
      <c r="A16" s="1"/>
      <c r="B16" s="103">
        <f t="shared" si="13"/>
        <v>11</v>
      </c>
      <c r="C16" s="119" t="e">
        <f t="shared" si="16"/>
        <v>#REF!</v>
      </c>
      <c r="D16" s="1" t="e">
        <f t="shared" si="14"/>
        <v>#REF!</v>
      </c>
      <c r="E16" s="115" t="e">
        <f t="shared" si="0"/>
        <v>#REF!</v>
      </c>
      <c r="F16" s="115" t="e">
        <f t="shared" si="1"/>
        <v>#REF!</v>
      </c>
      <c r="G16" s="115" t="e">
        <f>IF(LEN(F16)=3,IF(LEFT(F16,1)="1","SERATUS",IF(LEFT(F16,1)="0","",CONCATENATE(HLOOKUP(LEFT(F16,1),Terbilang!TAB,2)," RATUS"))),"")</f>
        <v>#REF!</v>
      </c>
      <c r="H16" s="115" t="e">
        <f>IF(LEN(F16)&gt;1,IF(LEFT(RIGHT(F16,2),1)="0","",IF(RIGHT(F16,2)="10","SEPULUH",IF(AND(VALUE(RIGHT(F16,2))&gt;10,VALUE(RIGHT(F16,2))&lt;20),HLOOKUP(RIGHT(F16,1),Terbilang!TAB,3),CONCATENATE(HLOOKUP(LEFT(RIGHT(F16,2),1),Terbilang!TAB,2)," PULUH")))),"")</f>
        <v>#REF!</v>
      </c>
      <c r="I16" s="115" t="e">
        <f>IF(LEN(F16)&gt;0,IF(OR(RIGHT(F16,1)="0",AND(VALUE(RIGHT(F16,2))&gt;10,VALUE(RIGHT(F16,2))&lt;20)),"",HLOOKUP(RIGHT(F16,1),Terbilang!TAB,2)),"")</f>
        <v>#REF!</v>
      </c>
      <c r="J16" s="115" t="e">
        <f t="shared" si="2"/>
        <v>#REF!</v>
      </c>
      <c r="K16" s="115" t="e">
        <f>IF(LEN(J16)=3,IF(LEFT(J16,1)="1","SERATUS",IF(LEFT(J16,1)="0","",CONCATENATE(HLOOKUP(LEFT(J16,1),Terbilang!TAB,2)," RATUS"))),"")</f>
        <v>#REF!</v>
      </c>
      <c r="L16" s="115" t="e">
        <f>IF(LEN(J16)&gt;1,IF(LEFT(RIGHT(J16,2),1)="0","",IF(RIGHT(J16,2)="10","SEPULUH",IF(AND(VALUE(RIGHT(J16,2))&gt;10,VALUE(RIGHT(J16,2))&lt;20),HLOOKUP(RIGHT(J16,1),Terbilang!TAB,3),CONCATENATE(HLOOKUP(LEFT(RIGHT(J16,2),1),Terbilang!TAB,2)," PULUH")))),"")</f>
        <v>#REF!</v>
      </c>
      <c r="M16" s="115" t="e">
        <f>IF(LEN(J16)&gt;0,IF(OR(RIGHT(J16,1)="0",AND(VALUE(RIGHT(J16,2))&gt;10,VALUE(RIGHT(J16,2))&lt;20)),"",HLOOKUP(RIGHT(J16,1),Terbilang!TAB,2)),"")</f>
        <v>#REF!</v>
      </c>
      <c r="N16" s="115" t="e">
        <f t="shared" si="3"/>
        <v>#REF!</v>
      </c>
      <c r="O16" s="115" t="e">
        <f>IF(LEN(N16)=3,IF(LEFT(N16,1)="1","SERATUS",IF(LEFT(N16,1)="0","",CONCATENATE(HLOOKUP(LEFT(N16,1),Terbilang!TAB,2)," RATUS"))),"")</f>
        <v>#REF!</v>
      </c>
      <c r="P16" s="115" t="e">
        <f>IF(LEN(N16)&gt;1,IF(LEFT(RIGHT(N16,2),1)="0","",IF(RIGHT(N16,2)="10","SEPULUH",IF(AND(VALUE(RIGHT(N16,2))&gt;10,VALUE(RIGHT(N16,2))&lt;20),HLOOKUP(RIGHT(N16,1),Terbilang!TAB,3),CONCATENATE(HLOOKUP(LEFT(RIGHT(N16,2),1),Terbilang!TAB,2)," PULUH")))),"")</f>
        <v>#REF!</v>
      </c>
      <c r="Q16" s="115" t="e">
        <f>IF(LEN(N16)&gt;0,IF(AND(RIGHT(N16,1)="1",LEN(N16)=1),"SERIBU",IF(OR(RIGHT(N16,1)="0",AND(VALUE(RIGHT(N16,2))&gt;10,VALUE(RIGHT(N16,2))&lt;20)),"",HLOOKUP(RIGHT(N16,1),Terbilang!TAB,2))),"")</f>
        <v>#REF!</v>
      </c>
      <c r="R16" s="115" t="e">
        <f t="shared" si="4"/>
        <v>#REF!</v>
      </c>
      <c r="S16" s="115" t="e">
        <f>IF(LEN(R16)=3,IF(LEFT(R16,1)="1","SERATUS",IF(LEFT(R16,1)="0","",CONCATENATE(HLOOKUP(LEFT(R16,1),Terbilang!TAB,2)," RATUS"))),"")</f>
        <v>#REF!</v>
      </c>
      <c r="T16" s="115" t="e">
        <f>IF(LEN(R16)&gt;1,IF(LEFT(RIGHT(R16,2),1)="0","",IF(RIGHT(R16,2)="10","SEPULUH",IF(AND(VALUE(RIGHT(R16,2))&gt;10,VALUE(RIGHT(R16,2))&lt;20),HLOOKUP(RIGHT(R16,1),Terbilang!TAB,3),CONCATENATE(HLOOKUP(LEFT(RIGHT(R16,2),1),Terbilang!TAB,2)," PULUH")))),"")</f>
        <v>#REF!</v>
      </c>
      <c r="U16" s="115" t="e">
        <f>IF(LEN(R16)&gt;0,IF(OR(RIGHT(R16,1)="0",AND(VALUE(RIGHT(R16,2))&gt;10,VALUE(RIGHT(R16,2))&lt;20)),"",HLOOKUP(RIGHT(R16,1),Terbilang!TAB,2)),"")</f>
        <v>#REF!</v>
      </c>
      <c r="V16" s="115" t="e">
        <f t="shared" si="5"/>
        <v>#REF!</v>
      </c>
      <c r="W16" s="115" t="e">
        <f t="shared" si="6"/>
        <v>#REF!</v>
      </c>
      <c r="X16" s="115" t="e">
        <f t="shared" si="7"/>
        <v>#REF!</v>
      </c>
      <c r="Y16" s="115" t="e">
        <f t="shared" si="8"/>
        <v>#REF!</v>
      </c>
      <c r="Z16" s="115" t="e">
        <f t="shared" si="9"/>
        <v>#REF!</v>
      </c>
      <c r="AA16" s="115" t="e">
        <f t="shared" si="10"/>
        <v>#REF!</v>
      </c>
      <c r="AB16" s="116" t="e">
        <f t="shared" si="11"/>
        <v>#REF!</v>
      </c>
      <c r="AC16" s="116" t="e">
        <f t="shared" si="12"/>
        <v>#REF!</v>
      </c>
      <c r="AD16" s="116" t="s">
        <v>157</v>
      </c>
    </row>
    <row r="17" spans="1:30" ht="15" customHeight="1" x14ac:dyDescent="0.2">
      <c r="A17" s="1"/>
      <c r="B17" s="103">
        <f t="shared" si="13"/>
        <v>12</v>
      </c>
      <c r="C17" s="117" t="e">
        <f t="shared" si="16"/>
        <v>#REF!</v>
      </c>
      <c r="D17" s="1" t="e">
        <f t="shared" si="14"/>
        <v>#REF!</v>
      </c>
      <c r="E17" s="115" t="e">
        <f t="shared" si="0"/>
        <v>#REF!</v>
      </c>
      <c r="F17" s="115" t="e">
        <f t="shared" si="1"/>
        <v>#REF!</v>
      </c>
      <c r="G17" s="115" t="e">
        <f>IF(LEN(F17)=3,IF(LEFT(F17,1)="1","SERATUS",IF(LEFT(F17,1)="0","",CONCATENATE(HLOOKUP(LEFT(F17,1),Terbilang!TAB,2)," RATUS"))),"")</f>
        <v>#REF!</v>
      </c>
      <c r="H17" s="115" t="e">
        <f>IF(LEN(F17)&gt;1,IF(LEFT(RIGHT(F17,2),1)="0","",IF(RIGHT(F17,2)="10","SEPULUH",IF(AND(VALUE(RIGHT(F17,2))&gt;10,VALUE(RIGHT(F17,2))&lt;20),HLOOKUP(RIGHT(F17,1),Terbilang!TAB,3),CONCATENATE(HLOOKUP(LEFT(RIGHT(F17,2),1),Terbilang!TAB,2)," PULUH")))),"")</f>
        <v>#REF!</v>
      </c>
      <c r="I17" s="115" t="e">
        <f>IF(LEN(F17)&gt;0,IF(OR(RIGHT(F17,1)="0",AND(VALUE(RIGHT(F17,2))&gt;10,VALUE(RIGHT(F17,2))&lt;20)),"",HLOOKUP(RIGHT(F17,1),Terbilang!TAB,2)),"")</f>
        <v>#REF!</v>
      </c>
      <c r="J17" s="115" t="e">
        <f t="shared" si="2"/>
        <v>#REF!</v>
      </c>
      <c r="K17" s="115" t="e">
        <f>IF(LEN(J17)=3,IF(LEFT(J17,1)="1","SERATUS",IF(LEFT(J17,1)="0","",CONCATENATE(HLOOKUP(LEFT(J17,1),Terbilang!TAB,2)," RATUS"))),"")</f>
        <v>#REF!</v>
      </c>
      <c r="L17" s="115" t="e">
        <f>IF(LEN(J17)&gt;1,IF(LEFT(RIGHT(J17,2),1)="0","",IF(RIGHT(J17,2)="10","SEPULUH",IF(AND(VALUE(RIGHT(J17,2))&gt;10,VALUE(RIGHT(J17,2))&lt;20),HLOOKUP(RIGHT(J17,1),Terbilang!TAB,3),CONCATENATE(HLOOKUP(LEFT(RIGHT(J17,2),1),Terbilang!TAB,2)," PULUH")))),"")</f>
        <v>#REF!</v>
      </c>
      <c r="M17" s="115" t="e">
        <f>IF(LEN(J17)&gt;0,IF(OR(RIGHT(J17,1)="0",AND(VALUE(RIGHT(J17,2))&gt;10,VALUE(RIGHT(J17,2))&lt;20)),"",HLOOKUP(RIGHT(J17,1),Terbilang!TAB,2)),"")</f>
        <v>#REF!</v>
      </c>
      <c r="N17" s="115" t="e">
        <f t="shared" si="3"/>
        <v>#REF!</v>
      </c>
      <c r="O17" s="115" t="e">
        <f>IF(LEN(N17)=3,IF(LEFT(N17,1)="1","SERATUS",IF(LEFT(N17,1)="0","",CONCATENATE(HLOOKUP(LEFT(N17,1),Terbilang!TAB,2)," RATUS"))),"")</f>
        <v>#REF!</v>
      </c>
      <c r="P17" s="115" t="e">
        <f>IF(LEN(N17)&gt;1,IF(LEFT(RIGHT(N17,2),1)="0","",IF(RIGHT(N17,2)="10","SEPULUH",IF(AND(VALUE(RIGHT(N17,2))&gt;10,VALUE(RIGHT(N17,2))&lt;20),HLOOKUP(RIGHT(N17,1),Terbilang!TAB,3),CONCATENATE(HLOOKUP(LEFT(RIGHT(N17,2),1),Terbilang!TAB,2)," PULUH")))),"")</f>
        <v>#REF!</v>
      </c>
      <c r="Q17" s="115" t="e">
        <f>IF(LEN(N17)&gt;0,IF(AND(RIGHT(N17,1)="1",LEN(N17)=1),"SERIBU",IF(OR(RIGHT(N17,1)="0",AND(VALUE(RIGHT(N17,2))&gt;10,VALUE(RIGHT(N17,2))&lt;20)),"",HLOOKUP(RIGHT(N17,1),Terbilang!TAB,2))),"")</f>
        <v>#REF!</v>
      </c>
      <c r="R17" s="115" t="e">
        <f t="shared" si="4"/>
        <v>#REF!</v>
      </c>
      <c r="S17" s="115" t="e">
        <f>IF(LEN(R17)=3,IF(LEFT(R17,1)="1","SERATUS",IF(LEFT(R17,1)="0","",CONCATENATE(HLOOKUP(LEFT(R17,1),Terbilang!TAB,2)," RATUS"))),"")</f>
        <v>#REF!</v>
      </c>
      <c r="T17" s="115" t="e">
        <f>IF(LEN(R17)&gt;1,IF(LEFT(RIGHT(R17,2),1)="0","",IF(RIGHT(R17,2)="10","SEPULUH",IF(AND(VALUE(RIGHT(R17,2))&gt;10,VALUE(RIGHT(R17,2))&lt;20),HLOOKUP(RIGHT(R17,1),Terbilang!TAB,3),CONCATENATE(HLOOKUP(LEFT(RIGHT(R17,2),1),Terbilang!TAB,2)," PULUH")))),"")</f>
        <v>#REF!</v>
      </c>
      <c r="U17" s="115" t="e">
        <f>IF(LEN(R17)&gt;0,IF(OR(RIGHT(R17,1)="0",AND(VALUE(RIGHT(R17,2))&gt;10,VALUE(RIGHT(R17,2))&lt;20)),"",HLOOKUP(RIGHT(R17,1),Terbilang!TAB,2)),"")</f>
        <v>#REF!</v>
      </c>
      <c r="V17" s="115" t="e">
        <f t="shared" si="5"/>
        <v>#REF!</v>
      </c>
      <c r="W17" s="115" t="e">
        <f t="shared" si="6"/>
        <v>#REF!</v>
      </c>
      <c r="X17" s="115" t="e">
        <f t="shared" si="7"/>
        <v>#REF!</v>
      </c>
      <c r="Y17" s="115" t="e">
        <f t="shared" si="8"/>
        <v>#REF!</v>
      </c>
      <c r="Z17" s="115" t="e">
        <f t="shared" si="9"/>
        <v>#REF!</v>
      </c>
      <c r="AA17" s="115" t="e">
        <f t="shared" si="10"/>
        <v>#REF!</v>
      </c>
      <c r="AB17" s="116" t="e">
        <f t="shared" si="11"/>
        <v>#REF!</v>
      </c>
      <c r="AC17" s="116" t="e">
        <f t="shared" si="12"/>
        <v>#REF!</v>
      </c>
      <c r="AD17" s="116" t="s">
        <v>157</v>
      </c>
    </row>
    <row r="18" spans="1:30" ht="15" customHeight="1" x14ac:dyDescent="0.2">
      <c r="A18" s="1"/>
      <c r="B18" s="103">
        <f t="shared" si="13"/>
        <v>13</v>
      </c>
      <c r="C18" s="117"/>
      <c r="D18" s="1" t="str">
        <f t="shared" si="14"/>
        <v xml:space="preserve"> RUPIAH</v>
      </c>
      <c r="E18" s="115">
        <f t="shared" si="0"/>
        <v>0</v>
      </c>
      <c r="F18" s="115" t="str">
        <f t="shared" si="1"/>
        <v/>
      </c>
      <c r="G18" s="115" t="str">
        <f>IF(LEN(F18)=3,IF(LEFT(F18,1)="1","SERATUS",IF(LEFT(F18,1)="0","",CONCATENATE(HLOOKUP(LEFT(F18,1),Terbilang!TAB,2)," RATUS"))),"")</f>
        <v/>
      </c>
      <c r="H18" s="115" t="str">
        <f>IF(LEN(F18)&gt;1,IF(LEFT(RIGHT(F18,2),1)="0","",IF(RIGHT(F18,2)="10","SEPULUH",IF(AND(VALUE(RIGHT(F18,2))&gt;10,VALUE(RIGHT(F18,2))&lt;20),HLOOKUP(RIGHT(F18,1),Terbilang!TAB,3),CONCATENATE(HLOOKUP(LEFT(RIGHT(F18,2),1),Terbilang!TAB,2)," PULUH")))),"")</f>
        <v/>
      </c>
      <c r="I18" s="115" t="str">
        <f>IF(LEN(F18)&gt;0,IF(OR(RIGHT(F18,1)="0",AND(VALUE(RIGHT(F18,2))&gt;10,VALUE(RIGHT(F18,2))&lt;20)),"",HLOOKUP(RIGHT(F18,1),Terbilang!TAB,2)),"")</f>
        <v/>
      </c>
      <c r="J18" s="115" t="str">
        <f t="shared" si="2"/>
        <v/>
      </c>
      <c r="K18" s="115" t="str">
        <f>IF(LEN(J18)=3,IF(LEFT(J18,1)="1","SERATUS",IF(LEFT(J18,1)="0","",CONCATENATE(HLOOKUP(LEFT(J18,1),Terbilang!TAB,2)," RATUS"))),"")</f>
        <v/>
      </c>
      <c r="L18" s="115" t="str">
        <f>IF(LEN(J18)&gt;1,IF(LEFT(RIGHT(J18,2),1)="0","",IF(RIGHT(J18,2)="10","SEPULUH",IF(AND(VALUE(RIGHT(J18,2))&gt;10,VALUE(RIGHT(J18,2))&lt;20),HLOOKUP(RIGHT(J18,1),Terbilang!TAB,3),CONCATENATE(HLOOKUP(LEFT(RIGHT(J18,2),1),Terbilang!TAB,2)," PULUH")))),"")</f>
        <v/>
      </c>
      <c r="M18" s="115" t="str">
        <f>IF(LEN(J18)&gt;0,IF(OR(RIGHT(J18,1)="0",AND(VALUE(RIGHT(J18,2))&gt;10,VALUE(RIGHT(J18,2))&lt;20)),"",HLOOKUP(RIGHT(J18,1),Terbilang!TAB,2)),"")</f>
        <v/>
      </c>
      <c r="N18" s="115" t="str">
        <f t="shared" si="3"/>
        <v/>
      </c>
      <c r="O18" s="115" t="str">
        <f>IF(LEN(N18)=3,IF(LEFT(N18,1)="1","SERATUS",IF(LEFT(N18,1)="0","",CONCATENATE(HLOOKUP(LEFT(N18,1),Terbilang!TAB,2)," RATUS"))),"")</f>
        <v/>
      </c>
      <c r="P18" s="115" t="str">
        <f>IF(LEN(N18)&gt;1,IF(LEFT(RIGHT(N18,2),1)="0","",IF(RIGHT(N18,2)="10","SEPULUH",IF(AND(VALUE(RIGHT(N18,2))&gt;10,VALUE(RIGHT(N18,2))&lt;20),HLOOKUP(RIGHT(N18,1),Terbilang!TAB,3),CONCATENATE(HLOOKUP(LEFT(RIGHT(N18,2),1),Terbilang!TAB,2)," PULUH")))),"")</f>
        <v/>
      </c>
      <c r="Q18" s="115" t="str">
        <f>IF(LEN(N18)&gt;0,IF(AND(RIGHT(N18,1)="1",LEN(N18)=1),"SERIBU",IF(OR(RIGHT(N18,1)="0",AND(VALUE(RIGHT(N18,2))&gt;10,VALUE(RIGHT(N18,2))&lt;20)),"",HLOOKUP(RIGHT(N18,1),Terbilang!TAB,2))),"")</f>
        <v/>
      </c>
      <c r="R18" s="115" t="str">
        <f t="shared" si="4"/>
        <v/>
      </c>
      <c r="S18" s="115" t="str">
        <f>IF(LEN(R18)=3,IF(LEFT(R18,1)="1","SERATUS",IF(LEFT(R18,1)="0","",CONCATENATE(HLOOKUP(LEFT(R18,1),Terbilang!TAB,2)," RATUS"))),"")</f>
        <v/>
      </c>
      <c r="T18" s="115" t="str">
        <f>IF(LEN(R18)&gt;1,IF(LEFT(RIGHT(R18,2),1)="0","",IF(RIGHT(R18,2)="10","SEPULUH",IF(AND(VALUE(RIGHT(R18,2))&gt;10,VALUE(RIGHT(R18,2))&lt;20),HLOOKUP(RIGHT(R18,1),Terbilang!TAB,3),CONCATENATE(HLOOKUP(LEFT(RIGHT(R18,2),1),Terbilang!TAB,2)," PULUH")))),"")</f>
        <v/>
      </c>
      <c r="U18" s="115" t="str">
        <f>IF(LEN(R18)&gt;0,IF(OR(RIGHT(R18,1)="0",AND(VALUE(RIGHT(R18,2))&gt;10,VALUE(RIGHT(R18,2))&lt;20)),"",HLOOKUP(RIGHT(R18,1),Terbilang!TAB,2)),"")</f>
        <v/>
      </c>
      <c r="V18" s="115" t="str">
        <f t="shared" si="5"/>
        <v/>
      </c>
      <c r="W18" s="115" t="str">
        <f t="shared" si="6"/>
        <v/>
      </c>
      <c r="X18" s="115" t="str">
        <f t="shared" si="7"/>
        <v/>
      </c>
      <c r="Y18" s="115" t="str">
        <f t="shared" si="8"/>
        <v/>
      </c>
      <c r="Z18" s="115" t="str">
        <f t="shared" si="9"/>
        <v/>
      </c>
      <c r="AA18" s="115" t="str">
        <f t="shared" si="10"/>
        <v/>
      </c>
      <c r="AB18" s="116" t="str">
        <f t="shared" si="11"/>
        <v/>
      </c>
      <c r="AC18" s="116" t="str">
        <f t="shared" si="12"/>
        <v/>
      </c>
      <c r="AD18" s="116" t="s">
        <v>157</v>
      </c>
    </row>
    <row r="19" spans="1:30" ht="15" customHeight="1" x14ac:dyDescent="0.2">
      <c r="A19" s="1"/>
      <c r="B19" s="103">
        <f t="shared" si="13"/>
        <v>14</v>
      </c>
      <c r="C19" s="117"/>
      <c r="D19" s="1" t="str">
        <f t="shared" si="14"/>
        <v xml:space="preserve"> RUPIAH</v>
      </c>
      <c r="E19" s="115">
        <f t="shared" si="0"/>
        <v>0</v>
      </c>
      <c r="F19" s="115" t="str">
        <f t="shared" si="1"/>
        <v/>
      </c>
      <c r="G19" s="115" t="str">
        <f>IF(LEN(F19)=3,IF(LEFT(F19,1)="1","SERATUS",IF(LEFT(F19,1)="0","",CONCATENATE(HLOOKUP(LEFT(F19,1),Terbilang!TAB,2)," RATUS"))),"")</f>
        <v/>
      </c>
      <c r="H19" s="115" t="str">
        <f>IF(LEN(F19)&gt;1,IF(LEFT(RIGHT(F19,2),1)="0","",IF(RIGHT(F19,2)="10","SEPULUH",IF(AND(VALUE(RIGHT(F19,2))&gt;10,VALUE(RIGHT(F19,2))&lt;20),HLOOKUP(RIGHT(F19,1),Terbilang!TAB,3),CONCATENATE(HLOOKUP(LEFT(RIGHT(F19,2),1),Terbilang!TAB,2)," PULUH")))),"")</f>
        <v/>
      </c>
      <c r="I19" s="115" t="str">
        <f>IF(LEN(F19)&gt;0,IF(OR(RIGHT(F19,1)="0",AND(VALUE(RIGHT(F19,2))&gt;10,VALUE(RIGHT(F19,2))&lt;20)),"",HLOOKUP(RIGHT(F19,1),Terbilang!TAB,2)),"")</f>
        <v/>
      </c>
      <c r="J19" s="115" t="str">
        <f t="shared" si="2"/>
        <v/>
      </c>
      <c r="K19" s="115" t="str">
        <f>IF(LEN(J19)=3,IF(LEFT(J19,1)="1","SERATUS",IF(LEFT(J19,1)="0","",CONCATENATE(HLOOKUP(LEFT(J19,1),Terbilang!TAB,2)," RATUS"))),"")</f>
        <v/>
      </c>
      <c r="L19" s="115" t="str">
        <f>IF(LEN(J19)&gt;1,IF(LEFT(RIGHT(J19,2),1)="0","",IF(RIGHT(J19,2)="10","SEPULUH",IF(AND(VALUE(RIGHT(J19,2))&gt;10,VALUE(RIGHT(J19,2))&lt;20),HLOOKUP(RIGHT(J19,1),Terbilang!TAB,3),CONCATENATE(HLOOKUP(LEFT(RIGHT(J19,2),1),Terbilang!TAB,2)," PULUH")))),"")</f>
        <v/>
      </c>
      <c r="M19" s="115" t="str">
        <f>IF(LEN(J19)&gt;0,IF(OR(RIGHT(J19,1)="0",AND(VALUE(RIGHT(J19,2))&gt;10,VALUE(RIGHT(J19,2))&lt;20)),"",HLOOKUP(RIGHT(J19,1),Terbilang!TAB,2)),"")</f>
        <v/>
      </c>
      <c r="N19" s="115" t="str">
        <f t="shared" si="3"/>
        <v/>
      </c>
      <c r="O19" s="115" t="str">
        <f>IF(LEN(N19)=3,IF(LEFT(N19,1)="1","SERATUS",IF(LEFT(N19,1)="0","",CONCATENATE(HLOOKUP(LEFT(N19,1),Terbilang!TAB,2)," RATUS"))),"")</f>
        <v/>
      </c>
      <c r="P19" s="115" t="str">
        <f>IF(LEN(N19)&gt;1,IF(LEFT(RIGHT(N19,2),1)="0","",IF(RIGHT(N19,2)="10","SEPULUH",IF(AND(VALUE(RIGHT(N19,2))&gt;10,VALUE(RIGHT(N19,2))&lt;20),HLOOKUP(RIGHT(N19,1),Terbilang!TAB,3),CONCATENATE(HLOOKUP(LEFT(RIGHT(N19,2),1),Terbilang!TAB,2)," PULUH")))),"")</f>
        <v/>
      </c>
      <c r="Q19" s="115" t="str">
        <f>IF(LEN(N19)&gt;0,IF(AND(RIGHT(N19,1)="1",LEN(N19)=1),"SERIBU",IF(OR(RIGHT(N19,1)="0",AND(VALUE(RIGHT(N19,2))&gt;10,VALUE(RIGHT(N19,2))&lt;20)),"",HLOOKUP(RIGHT(N19,1),Terbilang!TAB,2))),"")</f>
        <v/>
      </c>
      <c r="R19" s="115" t="str">
        <f t="shared" si="4"/>
        <v/>
      </c>
      <c r="S19" s="115" t="str">
        <f>IF(LEN(R19)=3,IF(LEFT(R19,1)="1","SERATUS",IF(LEFT(R19,1)="0","",CONCATENATE(HLOOKUP(LEFT(R19,1),Terbilang!TAB,2)," RATUS"))),"")</f>
        <v/>
      </c>
      <c r="T19" s="115" t="str">
        <f>IF(LEN(R19)&gt;1,IF(LEFT(RIGHT(R19,2),1)="0","",IF(RIGHT(R19,2)="10","SEPULUH",IF(AND(VALUE(RIGHT(R19,2))&gt;10,VALUE(RIGHT(R19,2))&lt;20),HLOOKUP(RIGHT(R19,1),Terbilang!TAB,3),CONCATENATE(HLOOKUP(LEFT(RIGHT(R19,2),1),Terbilang!TAB,2)," PULUH")))),"")</f>
        <v/>
      </c>
      <c r="U19" s="115" t="str">
        <f>IF(LEN(R19)&gt;0,IF(OR(RIGHT(R19,1)="0",AND(VALUE(RIGHT(R19,2))&gt;10,VALUE(RIGHT(R19,2))&lt;20)),"",HLOOKUP(RIGHT(R19,1),Terbilang!TAB,2)),"")</f>
        <v/>
      </c>
      <c r="V19" s="115" t="str">
        <f t="shared" si="5"/>
        <v/>
      </c>
      <c r="W19" s="115" t="str">
        <f t="shared" si="6"/>
        <v/>
      </c>
      <c r="X19" s="115" t="str">
        <f t="shared" si="7"/>
        <v/>
      </c>
      <c r="Y19" s="115" t="str">
        <f t="shared" si="8"/>
        <v/>
      </c>
      <c r="Z19" s="115" t="str">
        <f t="shared" si="9"/>
        <v/>
      </c>
      <c r="AA19" s="115" t="str">
        <f t="shared" si="10"/>
        <v/>
      </c>
      <c r="AB19" s="116" t="str">
        <f t="shared" si="11"/>
        <v/>
      </c>
      <c r="AC19" s="116" t="str">
        <f t="shared" si="12"/>
        <v/>
      </c>
      <c r="AD19" s="116" t="s">
        <v>157</v>
      </c>
    </row>
    <row r="20" spans="1:30" ht="15" customHeight="1" x14ac:dyDescent="0.2">
      <c r="A20" s="1"/>
      <c r="B20" s="103">
        <f t="shared" si="13"/>
        <v>15</v>
      </c>
      <c r="C20" s="117"/>
      <c r="D20" s="1" t="str">
        <f t="shared" si="14"/>
        <v xml:space="preserve"> RUPIAH</v>
      </c>
      <c r="E20" s="115">
        <f t="shared" si="0"/>
        <v>0</v>
      </c>
      <c r="F20" s="115" t="str">
        <f t="shared" si="1"/>
        <v/>
      </c>
      <c r="G20" s="115" t="str">
        <f>IF(LEN(F20)=3,IF(LEFT(F20,1)="1","SERATUS",IF(LEFT(F20,1)="0","",CONCATENATE(HLOOKUP(LEFT(F20,1),Terbilang!TAB,2)," RATUS"))),"")</f>
        <v/>
      </c>
      <c r="H20" s="115" t="str">
        <f>IF(LEN(F20)&gt;1,IF(LEFT(RIGHT(F20,2),1)="0","",IF(RIGHT(F20,2)="10","SEPULUH",IF(AND(VALUE(RIGHT(F20,2))&gt;10,VALUE(RIGHT(F20,2))&lt;20),HLOOKUP(RIGHT(F20,1),Terbilang!TAB,3),CONCATENATE(HLOOKUP(LEFT(RIGHT(F20,2),1),Terbilang!TAB,2)," PULUH")))),"")</f>
        <v/>
      </c>
      <c r="I20" s="115" t="str">
        <f>IF(LEN(F20)&gt;0,IF(OR(RIGHT(F20,1)="0",AND(VALUE(RIGHT(F20,2))&gt;10,VALUE(RIGHT(F20,2))&lt;20)),"",HLOOKUP(RIGHT(F20,1),Terbilang!TAB,2)),"")</f>
        <v/>
      </c>
      <c r="J20" s="115" t="str">
        <f t="shared" si="2"/>
        <v/>
      </c>
      <c r="K20" s="115" t="str">
        <f>IF(LEN(J20)=3,IF(LEFT(J20,1)="1","SERATUS",IF(LEFT(J20,1)="0","",CONCATENATE(HLOOKUP(LEFT(J20,1),Terbilang!TAB,2)," RATUS"))),"")</f>
        <v/>
      </c>
      <c r="L20" s="115" t="str">
        <f>IF(LEN(J20)&gt;1,IF(LEFT(RIGHT(J20,2),1)="0","",IF(RIGHT(J20,2)="10","SEPULUH",IF(AND(VALUE(RIGHT(J20,2))&gt;10,VALUE(RIGHT(J20,2))&lt;20),HLOOKUP(RIGHT(J20,1),Terbilang!TAB,3),CONCATENATE(HLOOKUP(LEFT(RIGHT(J20,2),1),Terbilang!TAB,2)," PULUH")))),"")</f>
        <v/>
      </c>
      <c r="M20" s="115" t="str">
        <f>IF(LEN(J20)&gt;0,IF(OR(RIGHT(J20,1)="0",AND(VALUE(RIGHT(J20,2))&gt;10,VALUE(RIGHT(J20,2))&lt;20)),"",HLOOKUP(RIGHT(J20,1),Terbilang!TAB,2)),"")</f>
        <v/>
      </c>
      <c r="N20" s="115" t="str">
        <f t="shared" si="3"/>
        <v/>
      </c>
      <c r="O20" s="115" t="str">
        <f>IF(LEN(N20)=3,IF(LEFT(N20,1)="1","SERATUS",IF(LEFT(N20,1)="0","",CONCATENATE(HLOOKUP(LEFT(N20,1),Terbilang!TAB,2)," RATUS"))),"")</f>
        <v/>
      </c>
      <c r="P20" s="115" t="str">
        <f>IF(LEN(N20)&gt;1,IF(LEFT(RIGHT(N20,2),1)="0","",IF(RIGHT(N20,2)="10","SEPULUH",IF(AND(VALUE(RIGHT(N20,2))&gt;10,VALUE(RIGHT(N20,2))&lt;20),HLOOKUP(RIGHT(N20,1),Terbilang!TAB,3),CONCATENATE(HLOOKUP(LEFT(RIGHT(N20,2),1),Terbilang!TAB,2)," PULUH")))),"")</f>
        <v/>
      </c>
      <c r="Q20" s="115" t="str">
        <f>IF(LEN(N20)&gt;0,IF(AND(RIGHT(N20,1)="1",LEN(N20)=1),"SERIBU",IF(OR(RIGHT(N20,1)="0",AND(VALUE(RIGHT(N20,2))&gt;10,VALUE(RIGHT(N20,2))&lt;20)),"",HLOOKUP(RIGHT(N20,1),Terbilang!TAB,2))),"")</f>
        <v/>
      </c>
      <c r="R20" s="115" t="str">
        <f t="shared" si="4"/>
        <v/>
      </c>
      <c r="S20" s="115" t="str">
        <f>IF(LEN(R20)=3,IF(LEFT(R20,1)="1","SERATUS",IF(LEFT(R20,1)="0","",CONCATENATE(HLOOKUP(LEFT(R20,1),Terbilang!TAB,2)," RATUS"))),"")</f>
        <v/>
      </c>
      <c r="T20" s="115" t="str">
        <f>IF(LEN(R20)&gt;1,IF(LEFT(RIGHT(R20,2),1)="0","",IF(RIGHT(R20,2)="10","SEPULUH",IF(AND(VALUE(RIGHT(R20,2))&gt;10,VALUE(RIGHT(R20,2))&lt;20),HLOOKUP(RIGHT(R20,1),Terbilang!TAB,3),CONCATENATE(HLOOKUP(LEFT(RIGHT(R20,2),1),Terbilang!TAB,2)," PULUH")))),"")</f>
        <v/>
      </c>
      <c r="U20" s="115" t="str">
        <f>IF(LEN(R20)&gt;0,IF(OR(RIGHT(R20,1)="0",AND(VALUE(RIGHT(R20,2))&gt;10,VALUE(RIGHT(R20,2))&lt;20)),"",HLOOKUP(RIGHT(R20,1),Terbilang!TAB,2)),"")</f>
        <v/>
      </c>
      <c r="V20" s="115" t="str">
        <f t="shared" si="5"/>
        <v/>
      </c>
      <c r="W20" s="115" t="str">
        <f t="shared" si="6"/>
        <v/>
      </c>
      <c r="X20" s="115" t="str">
        <f t="shared" si="7"/>
        <v/>
      </c>
      <c r="Y20" s="115" t="str">
        <f t="shared" si="8"/>
        <v/>
      </c>
      <c r="Z20" s="115" t="str">
        <f t="shared" si="9"/>
        <v/>
      </c>
      <c r="AA20" s="115" t="str">
        <f t="shared" si="10"/>
        <v/>
      </c>
      <c r="AB20" s="116" t="str">
        <f t="shared" si="11"/>
        <v/>
      </c>
      <c r="AC20" s="116" t="str">
        <f t="shared" si="12"/>
        <v/>
      </c>
      <c r="AD20" s="116" t="s">
        <v>157</v>
      </c>
    </row>
    <row r="21" spans="1:30" ht="15" customHeight="1" x14ac:dyDescent="0.2">
      <c r="A21" s="1"/>
      <c r="B21" s="103">
        <f t="shared" si="13"/>
        <v>16</v>
      </c>
      <c r="C21" s="117"/>
      <c r="D21" s="1" t="str">
        <f t="shared" si="14"/>
        <v xml:space="preserve"> RUPIAH</v>
      </c>
      <c r="E21" s="115">
        <f t="shared" si="0"/>
        <v>0</v>
      </c>
      <c r="F21" s="115" t="str">
        <f t="shared" si="1"/>
        <v/>
      </c>
      <c r="G21" s="115" t="str">
        <f>IF(LEN(F21)=3,IF(LEFT(F21,1)="1","SERATUS",IF(LEFT(F21,1)="0","",CONCATENATE(HLOOKUP(LEFT(F21,1),Terbilang!TAB,2)," RATUS"))),"")</f>
        <v/>
      </c>
      <c r="H21" s="115" t="str">
        <f>IF(LEN(F21)&gt;1,IF(LEFT(RIGHT(F21,2),1)="0","",IF(RIGHT(F21,2)="10","SEPULUH",IF(AND(VALUE(RIGHT(F21,2))&gt;10,VALUE(RIGHT(F21,2))&lt;20),HLOOKUP(RIGHT(F21,1),Terbilang!TAB,3),CONCATENATE(HLOOKUP(LEFT(RIGHT(F21,2),1),Terbilang!TAB,2)," PULUH")))),"")</f>
        <v/>
      </c>
      <c r="I21" s="115" t="str">
        <f>IF(LEN(F21)&gt;0,IF(OR(RIGHT(F21,1)="0",AND(VALUE(RIGHT(F21,2))&gt;10,VALUE(RIGHT(F21,2))&lt;20)),"",HLOOKUP(RIGHT(F21,1),Terbilang!TAB,2)),"")</f>
        <v/>
      </c>
      <c r="J21" s="115" t="str">
        <f t="shared" si="2"/>
        <v/>
      </c>
      <c r="K21" s="115" t="str">
        <f>IF(LEN(J21)=3,IF(LEFT(J21,1)="1","SERATUS",IF(LEFT(J21,1)="0","",CONCATENATE(HLOOKUP(LEFT(J21,1),Terbilang!TAB,2)," RATUS"))),"")</f>
        <v/>
      </c>
      <c r="L21" s="115" t="str">
        <f>IF(LEN(J21)&gt;1,IF(LEFT(RIGHT(J21,2),1)="0","",IF(RIGHT(J21,2)="10","SEPULUH",IF(AND(VALUE(RIGHT(J21,2))&gt;10,VALUE(RIGHT(J21,2))&lt;20),HLOOKUP(RIGHT(J21,1),Terbilang!TAB,3),CONCATENATE(HLOOKUP(LEFT(RIGHT(J21,2),1),Terbilang!TAB,2)," PULUH")))),"")</f>
        <v/>
      </c>
      <c r="M21" s="115" t="str">
        <f>IF(LEN(J21)&gt;0,IF(OR(RIGHT(J21,1)="0",AND(VALUE(RIGHT(J21,2))&gt;10,VALUE(RIGHT(J21,2))&lt;20)),"",HLOOKUP(RIGHT(J21,1),Terbilang!TAB,2)),"")</f>
        <v/>
      </c>
      <c r="N21" s="115" t="str">
        <f t="shared" si="3"/>
        <v/>
      </c>
      <c r="O21" s="115" t="str">
        <f>IF(LEN(N21)=3,IF(LEFT(N21,1)="1","SERATUS",IF(LEFT(N21,1)="0","",CONCATENATE(HLOOKUP(LEFT(N21,1),Terbilang!TAB,2)," RATUS"))),"")</f>
        <v/>
      </c>
      <c r="P21" s="115" t="str">
        <f>IF(LEN(N21)&gt;1,IF(LEFT(RIGHT(N21,2),1)="0","",IF(RIGHT(N21,2)="10","SEPULUH",IF(AND(VALUE(RIGHT(N21,2))&gt;10,VALUE(RIGHT(N21,2))&lt;20),HLOOKUP(RIGHT(N21,1),Terbilang!TAB,3),CONCATENATE(HLOOKUP(LEFT(RIGHT(N21,2),1),Terbilang!TAB,2)," PULUH")))),"")</f>
        <v/>
      </c>
      <c r="Q21" s="115" t="str">
        <f>IF(LEN(N21)&gt;0,IF(AND(RIGHT(N21,1)="1",LEN(N21)=1),"SERIBU",IF(OR(RIGHT(N21,1)="0",AND(VALUE(RIGHT(N21,2))&gt;10,VALUE(RIGHT(N21,2))&lt;20)),"",HLOOKUP(RIGHT(N21,1),Terbilang!TAB,2))),"")</f>
        <v/>
      </c>
      <c r="R21" s="115" t="str">
        <f t="shared" si="4"/>
        <v/>
      </c>
      <c r="S21" s="115" t="str">
        <f>IF(LEN(R21)=3,IF(LEFT(R21,1)="1","SERATUS",IF(LEFT(R21,1)="0","",CONCATENATE(HLOOKUP(LEFT(R21,1),Terbilang!TAB,2)," RATUS"))),"")</f>
        <v/>
      </c>
      <c r="T21" s="115" t="str">
        <f>IF(LEN(R21)&gt;1,IF(LEFT(RIGHT(R21,2),1)="0","",IF(RIGHT(R21,2)="10","SEPULUH",IF(AND(VALUE(RIGHT(R21,2))&gt;10,VALUE(RIGHT(R21,2))&lt;20),HLOOKUP(RIGHT(R21,1),Terbilang!TAB,3),CONCATENATE(HLOOKUP(LEFT(RIGHT(R21,2),1),Terbilang!TAB,2)," PULUH")))),"")</f>
        <v/>
      </c>
      <c r="U21" s="115" t="str">
        <f>IF(LEN(R21)&gt;0,IF(OR(RIGHT(R21,1)="0",AND(VALUE(RIGHT(R21,2))&gt;10,VALUE(RIGHT(R21,2))&lt;20)),"",HLOOKUP(RIGHT(R21,1),Terbilang!TAB,2)),"")</f>
        <v/>
      </c>
      <c r="V21" s="115" t="str">
        <f t="shared" si="5"/>
        <v/>
      </c>
      <c r="W21" s="115" t="str">
        <f t="shared" si="6"/>
        <v/>
      </c>
      <c r="X21" s="115" t="str">
        <f t="shared" si="7"/>
        <v/>
      </c>
      <c r="Y21" s="115" t="str">
        <f t="shared" si="8"/>
        <v/>
      </c>
      <c r="Z21" s="115" t="str">
        <f t="shared" si="9"/>
        <v/>
      </c>
      <c r="AA21" s="115" t="str">
        <f t="shared" si="10"/>
        <v/>
      </c>
      <c r="AB21" s="116" t="str">
        <f t="shared" si="11"/>
        <v/>
      </c>
      <c r="AC21" s="116" t="str">
        <f t="shared" si="12"/>
        <v/>
      </c>
      <c r="AD21" s="116" t="s">
        <v>157</v>
      </c>
    </row>
    <row r="22" spans="1:30" ht="15" customHeight="1" x14ac:dyDescent="0.2">
      <c r="A22" s="1"/>
      <c r="B22" s="103">
        <f t="shared" si="13"/>
        <v>17</v>
      </c>
      <c r="C22" s="117"/>
      <c r="D22" s="1" t="str">
        <f t="shared" si="14"/>
        <v xml:space="preserve"> RUPIAH</v>
      </c>
      <c r="E22" s="115">
        <f t="shared" si="0"/>
        <v>0</v>
      </c>
      <c r="F22" s="115" t="str">
        <f t="shared" si="1"/>
        <v/>
      </c>
      <c r="G22" s="115" t="str">
        <f>IF(LEN(F22)=3,IF(LEFT(F22,1)="1","SERATUS",IF(LEFT(F22,1)="0","",CONCATENATE(HLOOKUP(LEFT(F22,1),Terbilang!TAB,2)," RATUS"))),"")</f>
        <v/>
      </c>
      <c r="H22" s="115" t="str">
        <f>IF(LEN(F22)&gt;1,IF(LEFT(RIGHT(F22,2),1)="0","",IF(RIGHT(F22,2)="10","SEPULUH",IF(AND(VALUE(RIGHT(F22,2))&gt;10,VALUE(RIGHT(F22,2))&lt;20),HLOOKUP(RIGHT(F22,1),Terbilang!TAB,3),CONCATENATE(HLOOKUP(LEFT(RIGHT(F22,2),1),Terbilang!TAB,2)," PULUH")))),"")</f>
        <v/>
      </c>
      <c r="I22" s="115" t="str">
        <f>IF(LEN(F22)&gt;0,IF(OR(RIGHT(F22,1)="0",AND(VALUE(RIGHT(F22,2))&gt;10,VALUE(RIGHT(F22,2))&lt;20)),"",HLOOKUP(RIGHT(F22,1),Terbilang!TAB,2)),"")</f>
        <v/>
      </c>
      <c r="J22" s="115" t="str">
        <f t="shared" si="2"/>
        <v/>
      </c>
      <c r="K22" s="115" t="str">
        <f>IF(LEN(J22)=3,IF(LEFT(J22,1)="1","SERATUS",IF(LEFT(J22,1)="0","",CONCATENATE(HLOOKUP(LEFT(J22,1),Terbilang!TAB,2)," RATUS"))),"")</f>
        <v/>
      </c>
      <c r="L22" s="115" t="str">
        <f>IF(LEN(J22)&gt;1,IF(LEFT(RIGHT(J22,2),1)="0","",IF(RIGHT(J22,2)="10","SEPULUH",IF(AND(VALUE(RIGHT(J22,2))&gt;10,VALUE(RIGHT(J22,2))&lt;20),HLOOKUP(RIGHT(J22,1),Terbilang!TAB,3),CONCATENATE(HLOOKUP(LEFT(RIGHT(J22,2),1),Terbilang!TAB,2)," PULUH")))),"")</f>
        <v/>
      </c>
      <c r="M22" s="115" t="str">
        <f>IF(LEN(J22)&gt;0,IF(OR(RIGHT(J22,1)="0",AND(VALUE(RIGHT(J22,2))&gt;10,VALUE(RIGHT(J22,2))&lt;20)),"",HLOOKUP(RIGHT(J22,1),Terbilang!TAB,2)),"")</f>
        <v/>
      </c>
      <c r="N22" s="115" t="str">
        <f t="shared" si="3"/>
        <v/>
      </c>
      <c r="O22" s="115" t="str">
        <f>IF(LEN(N22)=3,IF(LEFT(N22,1)="1","SERATUS",IF(LEFT(N22,1)="0","",CONCATENATE(HLOOKUP(LEFT(N22,1),Terbilang!TAB,2)," RATUS"))),"")</f>
        <v/>
      </c>
      <c r="P22" s="115" t="str">
        <f>IF(LEN(N22)&gt;1,IF(LEFT(RIGHT(N22,2),1)="0","",IF(RIGHT(N22,2)="10","SEPULUH",IF(AND(VALUE(RIGHT(N22,2))&gt;10,VALUE(RIGHT(N22,2))&lt;20),HLOOKUP(RIGHT(N22,1),Terbilang!TAB,3),CONCATENATE(HLOOKUP(LEFT(RIGHT(N22,2),1),Terbilang!TAB,2)," PULUH")))),"")</f>
        <v/>
      </c>
      <c r="Q22" s="115" t="str">
        <f>IF(LEN(N22)&gt;0,IF(AND(RIGHT(N22,1)="1",LEN(N22)=1),"SERIBU",IF(OR(RIGHT(N22,1)="0",AND(VALUE(RIGHT(N22,2))&gt;10,VALUE(RIGHT(N22,2))&lt;20)),"",HLOOKUP(RIGHT(N22,1),Terbilang!TAB,2))),"")</f>
        <v/>
      </c>
      <c r="R22" s="115" t="str">
        <f t="shared" si="4"/>
        <v/>
      </c>
      <c r="S22" s="115" t="str">
        <f>IF(LEN(R22)=3,IF(LEFT(R22,1)="1","SERATUS",IF(LEFT(R22,1)="0","",CONCATENATE(HLOOKUP(LEFT(R22,1),Terbilang!TAB,2)," RATUS"))),"")</f>
        <v/>
      </c>
      <c r="T22" s="115" t="str">
        <f>IF(LEN(R22)&gt;1,IF(LEFT(RIGHT(R22,2),1)="0","",IF(RIGHT(R22,2)="10","SEPULUH",IF(AND(VALUE(RIGHT(R22,2))&gt;10,VALUE(RIGHT(R22,2))&lt;20),HLOOKUP(RIGHT(R22,1),Terbilang!TAB,3),CONCATENATE(HLOOKUP(LEFT(RIGHT(R22,2),1),Terbilang!TAB,2)," PULUH")))),"")</f>
        <v/>
      </c>
      <c r="U22" s="115" t="str">
        <f>IF(LEN(R22)&gt;0,IF(OR(RIGHT(R22,1)="0",AND(VALUE(RIGHT(R22,2))&gt;10,VALUE(RIGHT(R22,2))&lt;20)),"",HLOOKUP(RIGHT(R22,1),Terbilang!TAB,2)),"")</f>
        <v/>
      </c>
      <c r="V22" s="115" t="str">
        <f t="shared" si="5"/>
        <v/>
      </c>
      <c r="W22" s="115" t="str">
        <f t="shared" si="6"/>
        <v/>
      </c>
      <c r="X22" s="115" t="str">
        <f t="shared" si="7"/>
        <v/>
      </c>
      <c r="Y22" s="115" t="str">
        <f t="shared" si="8"/>
        <v/>
      </c>
      <c r="Z22" s="115" t="str">
        <f t="shared" si="9"/>
        <v/>
      </c>
      <c r="AA22" s="115" t="str">
        <f t="shared" si="10"/>
        <v/>
      </c>
      <c r="AB22" s="116" t="str">
        <f t="shared" si="11"/>
        <v/>
      </c>
      <c r="AC22" s="116" t="str">
        <f t="shared" si="12"/>
        <v/>
      </c>
      <c r="AD22" s="116" t="s">
        <v>157</v>
      </c>
    </row>
    <row r="23" spans="1:30" ht="15" customHeight="1" x14ac:dyDescent="0.2">
      <c r="A23" s="1"/>
      <c r="B23" s="103">
        <f t="shared" si="13"/>
        <v>18</v>
      </c>
      <c r="C23" s="117"/>
      <c r="D23" s="1" t="str">
        <f t="shared" si="14"/>
        <v xml:space="preserve"> RUPIAH</v>
      </c>
      <c r="E23" s="115">
        <f t="shared" si="0"/>
        <v>0</v>
      </c>
      <c r="F23" s="115" t="str">
        <f t="shared" si="1"/>
        <v/>
      </c>
      <c r="G23" s="115" t="str">
        <f>IF(LEN(F23)=3,IF(LEFT(F23,1)="1","SERATUS",IF(LEFT(F23,1)="0","",CONCATENATE(HLOOKUP(LEFT(F23,1),Terbilang!TAB,2)," RATUS"))),"")</f>
        <v/>
      </c>
      <c r="H23" s="115" t="str">
        <f>IF(LEN(F23)&gt;1,IF(LEFT(RIGHT(F23,2),1)="0","",IF(RIGHT(F23,2)="10","SEPULUH",IF(AND(VALUE(RIGHT(F23,2))&gt;10,VALUE(RIGHT(F23,2))&lt;20),HLOOKUP(RIGHT(F23,1),Terbilang!TAB,3),CONCATENATE(HLOOKUP(LEFT(RIGHT(F23,2),1),Terbilang!TAB,2)," PULUH")))),"")</f>
        <v/>
      </c>
      <c r="I23" s="115" t="str">
        <f>IF(LEN(F23)&gt;0,IF(OR(RIGHT(F23,1)="0",AND(VALUE(RIGHT(F23,2))&gt;10,VALUE(RIGHT(F23,2))&lt;20)),"",HLOOKUP(RIGHT(F23,1),Terbilang!TAB,2)),"")</f>
        <v/>
      </c>
      <c r="J23" s="115" t="str">
        <f t="shared" si="2"/>
        <v/>
      </c>
      <c r="K23" s="115" t="str">
        <f>IF(LEN(J23)=3,IF(LEFT(J23,1)="1","SERATUS",IF(LEFT(J23,1)="0","",CONCATENATE(HLOOKUP(LEFT(J23,1),Terbilang!TAB,2)," RATUS"))),"")</f>
        <v/>
      </c>
      <c r="L23" s="115" t="str">
        <f>IF(LEN(J23)&gt;1,IF(LEFT(RIGHT(J23,2),1)="0","",IF(RIGHT(J23,2)="10","SEPULUH",IF(AND(VALUE(RIGHT(J23,2))&gt;10,VALUE(RIGHT(J23,2))&lt;20),HLOOKUP(RIGHT(J23,1),Terbilang!TAB,3),CONCATENATE(HLOOKUP(LEFT(RIGHT(J23,2),1),Terbilang!TAB,2)," PULUH")))),"")</f>
        <v/>
      </c>
      <c r="M23" s="115" t="str">
        <f>IF(LEN(J23)&gt;0,IF(OR(RIGHT(J23,1)="0",AND(VALUE(RIGHT(J23,2))&gt;10,VALUE(RIGHT(J23,2))&lt;20)),"",HLOOKUP(RIGHT(J23,1),Terbilang!TAB,2)),"")</f>
        <v/>
      </c>
      <c r="N23" s="115" t="str">
        <f t="shared" si="3"/>
        <v/>
      </c>
      <c r="O23" s="115" t="str">
        <f>IF(LEN(N23)=3,IF(LEFT(N23,1)="1","SERATUS",IF(LEFT(N23,1)="0","",CONCATENATE(HLOOKUP(LEFT(N23,1),Terbilang!TAB,2)," RATUS"))),"")</f>
        <v/>
      </c>
      <c r="P23" s="115" t="str">
        <f>IF(LEN(N23)&gt;1,IF(LEFT(RIGHT(N23,2),1)="0","",IF(RIGHT(N23,2)="10","SEPULUH",IF(AND(VALUE(RIGHT(N23,2))&gt;10,VALUE(RIGHT(N23,2))&lt;20),HLOOKUP(RIGHT(N23,1),Terbilang!TAB,3),CONCATENATE(HLOOKUP(LEFT(RIGHT(N23,2),1),Terbilang!TAB,2)," PULUH")))),"")</f>
        <v/>
      </c>
      <c r="Q23" s="115" t="str">
        <f>IF(LEN(N23)&gt;0,IF(AND(RIGHT(N23,1)="1",LEN(N23)=1),"SERIBU",IF(OR(RIGHT(N23,1)="0",AND(VALUE(RIGHT(N23,2))&gt;10,VALUE(RIGHT(N23,2))&lt;20)),"",HLOOKUP(RIGHT(N23,1),Terbilang!TAB,2))),"")</f>
        <v/>
      </c>
      <c r="R23" s="115" t="str">
        <f t="shared" si="4"/>
        <v/>
      </c>
      <c r="S23" s="115" t="str">
        <f>IF(LEN(R23)=3,IF(LEFT(R23,1)="1","SERATUS",IF(LEFT(R23,1)="0","",CONCATENATE(HLOOKUP(LEFT(R23,1),Terbilang!TAB,2)," RATUS"))),"")</f>
        <v/>
      </c>
      <c r="T23" s="115" t="str">
        <f>IF(LEN(R23)&gt;1,IF(LEFT(RIGHT(R23,2),1)="0","",IF(RIGHT(R23,2)="10","SEPULUH",IF(AND(VALUE(RIGHT(R23,2))&gt;10,VALUE(RIGHT(R23,2))&lt;20),HLOOKUP(RIGHT(R23,1),Terbilang!TAB,3),CONCATENATE(HLOOKUP(LEFT(RIGHT(R23,2),1),Terbilang!TAB,2)," PULUH")))),"")</f>
        <v/>
      </c>
      <c r="U23" s="115" t="str">
        <f>IF(LEN(R23)&gt;0,IF(OR(RIGHT(R23,1)="0",AND(VALUE(RIGHT(R23,2))&gt;10,VALUE(RIGHT(R23,2))&lt;20)),"",HLOOKUP(RIGHT(R23,1),Terbilang!TAB,2)),"")</f>
        <v/>
      </c>
      <c r="V23" s="115" t="str">
        <f t="shared" si="5"/>
        <v/>
      </c>
      <c r="W23" s="115" t="str">
        <f t="shared" si="6"/>
        <v/>
      </c>
      <c r="X23" s="115" t="str">
        <f t="shared" si="7"/>
        <v/>
      </c>
      <c r="Y23" s="115" t="str">
        <f t="shared" si="8"/>
        <v/>
      </c>
      <c r="Z23" s="115" t="str">
        <f t="shared" si="9"/>
        <v/>
      </c>
      <c r="AA23" s="115" t="str">
        <f t="shared" si="10"/>
        <v/>
      </c>
      <c r="AB23" s="116" t="str">
        <f t="shared" si="11"/>
        <v/>
      </c>
      <c r="AC23" s="116" t="str">
        <f t="shared" si="12"/>
        <v/>
      </c>
      <c r="AD23" s="116" t="s">
        <v>157</v>
      </c>
    </row>
    <row r="24" spans="1:30" ht="15" customHeight="1" x14ac:dyDescent="0.2">
      <c r="A24" s="1"/>
      <c r="B24" s="103">
        <f t="shared" si="13"/>
        <v>19</v>
      </c>
      <c r="C24" s="117"/>
      <c r="D24" s="1" t="str">
        <f t="shared" si="14"/>
        <v xml:space="preserve"> RUPIAH</v>
      </c>
      <c r="E24" s="115">
        <f t="shared" si="0"/>
        <v>0</v>
      </c>
      <c r="F24" s="115" t="str">
        <f t="shared" si="1"/>
        <v/>
      </c>
      <c r="G24" s="115" t="str">
        <f>IF(LEN(F24)=3,IF(LEFT(F24,1)="1","SERATUS",IF(LEFT(F24,1)="0","",CONCATENATE(HLOOKUP(LEFT(F24,1),Terbilang!TAB,2)," RATUS"))),"")</f>
        <v/>
      </c>
      <c r="H24" s="115" t="str">
        <f>IF(LEN(F24)&gt;1,IF(LEFT(RIGHT(F24,2),1)="0","",IF(RIGHT(F24,2)="10","SEPULUH",IF(AND(VALUE(RIGHT(F24,2))&gt;10,VALUE(RIGHT(F24,2))&lt;20),HLOOKUP(RIGHT(F24,1),Terbilang!TAB,3),CONCATENATE(HLOOKUP(LEFT(RIGHT(F24,2),1),Terbilang!TAB,2)," PULUH")))),"")</f>
        <v/>
      </c>
      <c r="I24" s="115" t="str">
        <f>IF(LEN(F24)&gt;0,IF(OR(RIGHT(F24,1)="0",AND(VALUE(RIGHT(F24,2))&gt;10,VALUE(RIGHT(F24,2))&lt;20)),"",HLOOKUP(RIGHT(F24,1),Terbilang!TAB,2)),"")</f>
        <v/>
      </c>
      <c r="J24" s="115" t="str">
        <f t="shared" si="2"/>
        <v/>
      </c>
      <c r="K24" s="115" t="str">
        <f>IF(LEN(J24)=3,IF(LEFT(J24,1)="1","SERATUS",IF(LEFT(J24,1)="0","",CONCATENATE(HLOOKUP(LEFT(J24,1),Terbilang!TAB,2)," RATUS"))),"")</f>
        <v/>
      </c>
      <c r="L24" s="115" t="str">
        <f>IF(LEN(J24)&gt;1,IF(LEFT(RIGHT(J24,2),1)="0","",IF(RIGHT(J24,2)="10","SEPULUH",IF(AND(VALUE(RIGHT(J24,2))&gt;10,VALUE(RIGHT(J24,2))&lt;20),HLOOKUP(RIGHT(J24,1),Terbilang!TAB,3),CONCATENATE(HLOOKUP(LEFT(RIGHT(J24,2),1),Terbilang!TAB,2)," PULUH")))),"")</f>
        <v/>
      </c>
      <c r="M24" s="115" t="str">
        <f>IF(LEN(J24)&gt;0,IF(OR(RIGHT(J24,1)="0",AND(VALUE(RIGHT(J24,2))&gt;10,VALUE(RIGHT(J24,2))&lt;20)),"",HLOOKUP(RIGHT(J24,1),Terbilang!TAB,2)),"")</f>
        <v/>
      </c>
      <c r="N24" s="115" t="str">
        <f t="shared" si="3"/>
        <v/>
      </c>
      <c r="O24" s="115" t="str">
        <f>IF(LEN(N24)=3,IF(LEFT(N24,1)="1","SERATUS",IF(LEFT(N24,1)="0","",CONCATENATE(HLOOKUP(LEFT(N24,1),Terbilang!TAB,2)," RATUS"))),"")</f>
        <v/>
      </c>
      <c r="P24" s="115" t="str">
        <f>IF(LEN(N24)&gt;1,IF(LEFT(RIGHT(N24,2),1)="0","",IF(RIGHT(N24,2)="10","SEPULUH",IF(AND(VALUE(RIGHT(N24,2))&gt;10,VALUE(RIGHT(N24,2))&lt;20),HLOOKUP(RIGHT(N24,1),Terbilang!TAB,3),CONCATENATE(HLOOKUP(LEFT(RIGHT(N24,2),1),Terbilang!TAB,2)," PULUH")))),"")</f>
        <v/>
      </c>
      <c r="Q24" s="115" t="str">
        <f>IF(LEN(N24)&gt;0,IF(AND(RIGHT(N24,1)="1",LEN(N24)=1),"SERIBU",IF(OR(RIGHT(N24,1)="0",AND(VALUE(RIGHT(N24,2))&gt;10,VALUE(RIGHT(N24,2))&lt;20)),"",HLOOKUP(RIGHT(N24,1),Terbilang!TAB,2))),"")</f>
        <v/>
      </c>
      <c r="R24" s="115" t="str">
        <f t="shared" si="4"/>
        <v/>
      </c>
      <c r="S24" s="115" t="str">
        <f>IF(LEN(R24)=3,IF(LEFT(R24,1)="1","SERATUS",IF(LEFT(R24,1)="0","",CONCATENATE(HLOOKUP(LEFT(R24,1),Terbilang!TAB,2)," RATUS"))),"")</f>
        <v/>
      </c>
      <c r="T24" s="115" t="str">
        <f>IF(LEN(R24)&gt;1,IF(LEFT(RIGHT(R24,2),1)="0","",IF(RIGHT(R24,2)="10","SEPULUH",IF(AND(VALUE(RIGHT(R24,2))&gt;10,VALUE(RIGHT(R24,2))&lt;20),HLOOKUP(RIGHT(R24,1),Terbilang!TAB,3),CONCATENATE(HLOOKUP(LEFT(RIGHT(R24,2),1),Terbilang!TAB,2)," PULUH")))),"")</f>
        <v/>
      </c>
      <c r="U24" s="115" t="str">
        <f>IF(LEN(R24)&gt;0,IF(OR(RIGHT(R24,1)="0",AND(VALUE(RIGHT(R24,2))&gt;10,VALUE(RIGHT(R24,2))&lt;20)),"",HLOOKUP(RIGHT(R24,1),Terbilang!TAB,2)),"")</f>
        <v/>
      </c>
      <c r="V24" s="115" t="str">
        <f t="shared" si="5"/>
        <v/>
      </c>
      <c r="W24" s="115" t="str">
        <f t="shared" si="6"/>
        <v/>
      </c>
      <c r="X24" s="115" t="str">
        <f t="shared" si="7"/>
        <v/>
      </c>
      <c r="Y24" s="115" t="str">
        <f t="shared" si="8"/>
        <v/>
      </c>
      <c r="Z24" s="115" t="str">
        <f t="shared" si="9"/>
        <v/>
      </c>
      <c r="AA24" s="115" t="str">
        <f t="shared" si="10"/>
        <v/>
      </c>
      <c r="AB24" s="116" t="str">
        <f t="shared" si="11"/>
        <v/>
      </c>
      <c r="AC24" s="116" t="str">
        <f t="shared" si="12"/>
        <v/>
      </c>
      <c r="AD24" s="116" t="s">
        <v>157</v>
      </c>
    </row>
    <row r="25" spans="1:30" ht="15" customHeight="1" x14ac:dyDescent="0.2">
      <c r="A25" s="1"/>
      <c r="B25" s="103">
        <f t="shared" si="13"/>
        <v>20</v>
      </c>
      <c r="C25" s="117"/>
      <c r="D25" s="1" t="str">
        <f t="shared" si="14"/>
        <v xml:space="preserve"> RUPIAH</v>
      </c>
      <c r="E25" s="115">
        <f t="shared" si="0"/>
        <v>0</v>
      </c>
      <c r="F25" s="115" t="str">
        <f t="shared" si="1"/>
        <v/>
      </c>
      <c r="G25" s="115" t="str">
        <f>IF(LEN(F25)=3,IF(LEFT(F25,1)="1","SERATUS",IF(LEFT(F25,1)="0","",CONCATENATE(HLOOKUP(LEFT(F25,1),Terbilang!TAB,2)," RATUS"))),"")</f>
        <v/>
      </c>
      <c r="H25" s="115" t="str">
        <f>IF(LEN(F25)&gt;1,IF(LEFT(RIGHT(F25,2),1)="0","",IF(RIGHT(F25,2)="10","SEPULUH",IF(AND(VALUE(RIGHT(F25,2))&gt;10,VALUE(RIGHT(F25,2))&lt;20),HLOOKUP(RIGHT(F25,1),Terbilang!TAB,3),CONCATENATE(HLOOKUP(LEFT(RIGHT(F25,2),1),Terbilang!TAB,2)," PULUH")))),"")</f>
        <v/>
      </c>
      <c r="I25" s="115" t="str">
        <f>IF(LEN(F25)&gt;0,IF(OR(RIGHT(F25,1)="0",AND(VALUE(RIGHT(F25,2))&gt;10,VALUE(RIGHT(F25,2))&lt;20)),"",HLOOKUP(RIGHT(F25,1),Terbilang!TAB,2)),"")</f>
        <v/>
      </c>
      <c r="J25" s="115" t="str">
        <f t="shared" si="2"/>
        <v/>
      </c>
      <c r="K25" s="115" t="str">
        <f>IF(LEN(J25)=3,IF(LEFT(J25,1)="1","SERATUS",IF(LEFT(J25,1)="0","",CONCATENATE(HLOOKUP(LEFT(J25,1),Terbilang!TAB,2)," RATUS"))),"")</f>
        <v/>
      </c>
      <c r="L25" s="115" t="str">
        <f>IF(LEN(J25)&gt;1,IF(LEFT(RIGHT(J25,2),1)="0","",IF(RIGHT(J25,2)="10","SEPULUH",IF(AND(VALUE(RIGHT(J25,2))&gt;10,VALUE(RIGHT(J25,2))&lt;20),HLOOKUP(RIGHT(J25,1),Terbilang!TAB,3),CONCATENATE(HLOOKUP(LEFT(RIGHT(J25,2),1),Terbilang!TAB,2)," PULUH")))),"")</f>
        <v/>
      </c>
      <c r="M25" s="115" t="str">
        <f>IF(LEN(J25)&gt;0,IF(OR(RIGHT(J25,1)="0",AND(VALUE(RIGHT(J25,2))&gt;10,VALUE(RIGHT(J25,2))&lt;20)),"",HLOOKUP(RIGHT(J25,1),Terbilang!TAB,2)),"")</f>
        <v/>
      </c>
      <c r="N25" s="115" t="str">
        <f t="shared" si="3"/>
        <v/>
      </c>
      <c r="O25" s="115" t="str">
        <f>IF(LEN(N25)=3,IF(LEFT(N25,1)="1","SERATUS",IF(LEFT(N25,1)="0","",CONCATENATE(HLOOKUP(LEFT(N25,1),Terbilang!TAB,2)," RATUS"))),"")</f>
        <v/>
      </c>
      <c r="P25" s="115" t="str">
        <f>IF(LEN(N25)&gt;1,IF(LEFT(RIGHT(N25,2),1)="0","",IF(RIGHT(N25,2)="10","SEPULUH",IF(AND(VALUE(RIGHT(N25,2))&gt;10,VALUE(RIGHT(N25,2))&lt;20),HLOOKUP(RIGHT(N25,1),Terbilang!TAB,3),CONCATENATE(HLOOKUP(LEFT(RIGHT(N25,2),1),Terbilang!TAB,2)," PULUH")))),"")</f>
        <v/>
      </c>
      <c r="Q25" s="115" t="str">
        <f>IF(LEN(N25)&gt;0,IF(AND(RIGHT(N25,1)="1",LEN(N25)=1),"SERIBU",IF(OR(RIGHT(N25,1)="0",AND(VALUE(RIGHT(N25,2))&gt;10,VALUE(RIGHT(N25,2))&lt;20)),"",HLOOKUP(RIGHT(N25,1),Terbilang!TAB,2))),"")</f>
        <v/>
      </c>
      <c r="R25" s="115" t="str">
        <f t="shared" si="4"/>
        <v/>
      </c>
      <c r="S25" s="115" t="str">
        <f>IF(LEN(R25)=3,IF(LEFT(R25,1)="1","SERATUS",IF(LEFT(R25,1)="0","",CONCATENATE(HLOOKUP(LEFT(R25,1),Terbilang!TAB,2)," RATUS"))),"")</f>
        <v/>
      </c>
      <c r="T25" s="115" t="str">
        <f>IF(LEN(R25)&gt;1,IF(LEFT(RIGHT(R25,2),1)="0","",IF(RIGHT(R25,2)="10","SEPULUH",IF(AND(VALUE(RIGHT(R25,2))&gt;10,VALUE(RIGHT(R25,2))&lt;20),HLOOKUP(RIGHT(R25,1),Terbilang!TAB,3),CONCATENATE(HLOOKUP(LEFT(RIGHT(R25,2),1),Terbilang!TAB,2)," PULUH")))),"")</f>
        <v/>
      </c>
      <c r="U25" s="115" t="str">
        <f>IF(LEN(R25)&gt;0,IF(OR(RIGHT(R25,1)="0",AND(VALUE(RIGHT(R25,2))&gt;10,VALUE(RIGHT(R25,2))&lt;20)),"",HLOOKUP(RIGHT(R25,1),Terbilang!TAB,2)),"")</f>
        <v/>
      </c>
      <c r="V25" s="115" t="str">
        <f t="shared" si="5"/>
        <v/>
      </c>
      <c r="W25" s="115" t="str">
        <f t="shared" si="6"/>
        <v/>
      </c>
      <c r="X25" s="115" t="str">
        <f t="shared" si="7"/>
        <v/>
      </c>
      <c r="Y25" s="115" t="str">
        <f t="shared" si="8"/>
        <v/>
      </c>
      <c r="Z25" s="115" t="str">
        <f t="shared" si="9"/>
        <v/>
      </c>
      <c r="AA25" s="115" t="str">
        <f t="shared" si="10"/>
        <v/>
      </c>
      <c r="AB25" s="116" t="str">
        <f t="shared" si="11"/>
        <v/>
      </c>
      <c r="AC25" s="116" t="str">
        <f t="shared" si="12"/>
        <v/>
      </c>
      <c r="AD25" s="116" t="s">
        <v>157</v>
      </c>
    </row>
    <row r="26" spans="1:30" ht="15" customHeight="1" x14ac:dyDescent="0.2">
      <c r="A26" s="1"/>
      <c r="B26" s="103">
        <f t="shared" si="13"/>
        <v>21</v>
      </c>
      <c r="C26" s="117"/>
      <c r="D26" s="1" t="str">
        <f t="shared" si="14"/>
        <v xml:space="preserve"> RUPIAH</v>
      </c>
      <c r="E26" s="115">
        <f t="shared" si="0"/>
        <v>0</v>
      </c>
      <c r="F26" s="115" t="str">
        <f t="shared" si="1"/>
        <v/>
      </c>
      <c r="G26" s="115" t="str">
        <f>IF(LEN(F26)=3,IF(LEFT(F26,1)="1","SERATUS",IF(LEFT(F26,1)="0","",CONCATENATE(HLOOKUP(LEFT(F26,1),Terbilang!TAB,2)," RATUS"))),"")</f>
        <v/>
      </c>
      <c r="H26" s="115" t="str">
        <f>IF(LEN(F26)&gt;1,IF(LEFT(RIGHT(F26,2),1)="0","",IF(RIGHT(F26,2)="10","SEPULUH",IF(AND(VALUE(RIGHT(F26,2))&gt;10,VALUE(RIGHT(F26,2))&lt;20),HLOOKUP(RIGHT(F26,1),Terbilang!TAB,3),CONCATENATE(HLOOKUP(LEFT(RIGHT(F26,2),1),Terbilang!TAB,2)," PULUH")))),"")</f>
        <v/>
      </c>
      <c r="I26" s="115" t="str">
        <f>IF(LEN(F26)&gt;0,IF(OR(RIGHT(F26,1)="0",AND(VALUE(RIGHT(F26,2))&gt;10,VALUE(RIGHT(F26,2))&lt;20)),"",HLOOKUP(RIGHT(F26,1),Terbilang!TAB,2)),"")</f>
        <v/>
      </c>
      <c r="J26" s="115" t="str">
        <f t="shared" si="2"/>
        <v/>
      </c>
      <c r="K26" s="115" t="str">
        <f>IF(LEN(J26)=3,IF(LEFT(J26,1)="1","SERATUS",IF(LEFT(J26,1)="0","",CONCATENATE(HLOOKUP(LEFT(J26,1),Terbilang!TAB,2)," RATUS"))),"")</f>
        <v/>
      </c>
      <c r="L26" s="115" t="str">
        <f>IF(LEN(J26)&gt;1,IF(LEFT(RIGHT(J26,2),1)="0","",IF(RIGHT(J26,2)="10","SEPULUH",IF(AND(VALUE(RIGHT(J26,2))&gt;10,VALUE(RIGHT(J26,2))&lt;20),HLOOKUP(RIGHT(J26,1),Terbilang!TAB,3),CONCATENATE(HLOOKUP(LEFT(RIGHT(J26,2),1),Terbilang!TAB,2)," PULUH")))),"")</f>
        <v/>
      </c>
      <c r="M26" s="115" t="str">
        <f>IF(LEN(J26)&gt;0,IF(OR(RIGHT(J26,1)="0",AND(VALUE(RIGHT(J26,2))&gt;10,VALUE(RIGHT(J26,2))&lt;20)),"",HLOOKUP(RIGHT(J26,1),Terbilang!TAB,2)),"")</f>
        <v/>
      </c>
      <c r="N26" s="115" t="str">
        <f t="shared" si="3"/>
        <v/>
      </c>
      <c r="O26" s="115" t="str">
        <f>IF(LEN(N26)=3,IF(LEFT(N26,1)="1","SERATUS",IF(LEFT(N26,1)="0","",CONCATENATE(HLOOKUP(LEFT(N26,1),Terbilang!TAB,2)," RATUS"))),"")</f>
        <v/>
      </c>
      <c r="P26" s="115" t="str">
        <f>IF(LEN(N26)&gt;1,IF(LEFT(RIGHT(N26,2),1)="0","",IF(RIGHT(N26,2)="10","SEPULUH",IF(AND(VALUE(RIGHT(N26,2))&gt;10,VALUE(RIGHT(N26,2))&lt;20),HLOOKUP(RIGHT(N26,1),Terbilang!TAB,3),CONCATENATE(HLOOKUP(LEFT(RIGHT(N26,2),1),Terbilang!TAB,2)," PULUH")))),"")</f>
        <v/>
      </c>
      <c r="Q26" s="115" t="str">
        <f>IF(LEN(N26)&gt;0,IF(AND(RIGHT(N26,1)="1",LEN(N26)=1),"SERIBU",IF(OR(RIGHT(N26,1)="0",AND(VALUE(RIGHT(N26,2))&gt;10,VALUE(RIGHT(N26,2))&lt;20)),"",HLOOKUP(RIGHT(N26,1),Terbilang!TAB,2))),"")</f>
        <v/>
      </c>
      <c r="R26" s="115" t="str">
        <f t="shared" si="4"/>
        <v/>
      </c>
      <c r="S26" s="115" t="str">
        <f>IF(LEN(R26)=3,IF(LEFT(R26,1)="1","SERATUS",IF(LEFT(R26,1)="0","",CONCATENATE(HLOOKUP(LEFT(R26,1),Terbilang!TAB,2)," RATUS"))),"")</f>
        <v/>
      </c>
      <c r="T26" s="115" t="str">
        <f>IF(LEN(R26)&gt;1,IF(LEFT(RIGHT(R26,2),1)="0","",IF(RIGHT(R26,2)="10","SEPULUH",IF(AND(VALUE(RIGHT(R26,2))&gt;10,VALUE(RIGHT(R26,2))&lt;20),HLOOKUP(RIGHT(R26,1),Terbilang!TAB,3),CONCATENATE(HLOOKUP(LEFT(RIGHT(R26,2),1),Terbilang!TAB,2)," PULUH")))),"")</f>
        <v/>
      </c>
      <c r="U26" s="115" t="str">
        <f>IF(LEN(R26)&gt;0,IF(OR(RIGHT(R26,1)="0",AND(VALUE(RIGHT(R26,2))&gt;10,VALUE(RIGHT(R26,2))&lt;20)),"",HLOOKUP(RIGHT(R26,1),Terbilang!TAB,2)),"")</f>
        <v/>
      </c>
      <c r="V26" s="115" t="str">
        <f t="shared" si="5"/>
        <v/>
      </c>
      <c r="W26" s="115" t="str">
        <f t="shared" si="6"/>
        <v/>
      </c>
      <c r="X26" s="115" t="str">
        <f t="shared" si="7"/>
        <v/>
      </c>
      <c r="Y26" s="115" t="str">
        <f t="shared" si="8"/>
        <v/>
      </c>
      <c r="Z26" s="115" t="str">
        <f t="shared" si="9"/>
        <v/>
      </c>
      <c r="AA26" s="115" t="str">
        <f t="shared" si="10"/>
        <v/>
      </c>
      <c r="AB26" s="116" t="str">
        <f t="shared" si="11"/>
        <v/>
      </c>
      <c r="AC26" s="116" t="str">
        <f t="shared" si="12"/>
        <v/>
      </c>
      <c r="AD26" s="116" t="s">
        <v>157</v>
      </c>
    </row>
    <row r="27" spans="1:30" ht="15" customHeight="1" x14ac:dyDescent="0.2">
      <c r="A27" s="1"/>
      <c r="B27" s="103">
        <f t="shared" si="13"/>
        <v>22</v>
      </c>
      <c r="C27" s="117"/>
      <c r="D27" s="1" t="str">
        <f t="shared" si="14"/>
        <v xml:space="preserve"> RUPIAH</v>
      </c>
      <c r="E27" s="115">
        <f t="shared" si="0"/>
        <v>0</v>
      </c>
      <c r="F27" s="115" t="str">
        <f t="shared" si="1"/>
        <v/>
      </c>
      <c r="G27" s="115" t="str">
        <f>IF(LEN(F27)=3,IF(LEFT(F27,1)="1","SERATUS",IF(LEFT(F27,1)="0","",CONCATENATE(HLOOKUP(LEFT(F27,1),Terbilang!TAB,2)," RATUS"))),"")</f>
        <v/>
      </c>
      <c r="H27" s="115" t="str">
        <f>IF(LEN(F27)&gt;1,IF(LEFT(RIGHT(F27,2),1)="0","",IF(RIGHT(F27,2)="10","SEPULUH",IF(AND(VALUE(RIGHT(F27,2))&gt;10,VALUE(RIGHT(F27,2))&lt;20),HLOOKUP(RIGHT(F27,1),Terbilang!TAB,3),CONCATENATE(HLOOKUP(LEFT(RIGHT(F27,2),1),Terbilang!TAB,2)," PULUH")))),"")</f>
        <v/>
      </c>
      <c r="I27" s="115" t="str">
        <f>IF(LEN(F27)&gt;0,IF(OR(RIGHT(F27,1)="0",AND(VALUE(RIGHT(F27,2))&gt;10,VALUE(RIGHT(F27,2))&lt;20)),"",HLOOKUP(RIGHT(F27,1),Terbilang!TAB,2)),"")</f>
        <v/>
      </c>
      <c r="J27" s="115" t="str">
        <f t="shared" si="2"/>
        <v/>
      </c>
      <c r="K27" s="115" t="str">
        <f>IF(LEN(J27)=3,IF(LEFT(J27,1)="1","SERATUS",IF(LEFT(J27,1)="0","",CONCATENATE(HLOOKUP(LEFT(J27,1),Terbilang!TAB,2)," RATUS"))),"")</f>
        <v/>
      </c>
      <c r="L27" s="115" t="str">
        <f>IF(LEN(J27)&gt;1,IF(LEFT(RIGHT(J27,2),1)="0","",IF(RIGHT(J27,2)="10","SEPULUH",IF(AND(VALUE(RIGHT(J27,2))&gt;10,VALUE(RIGHT(J27,2))&lt;20),HLOOKUP(RIGHT(J27,1),Terbilang!TAB,3),CONCATENATE(HLOOKUP(LEFT(RIGHT(J27,2),1),Terbilang!TAB,2)," PULUH")))),"")</f>
        <v/>
      </c>
      <c r="M27" s="115" t="str">
        <f>IF(LEN(J27)&gt;0,IF(OR(RIGHT(J27,1)="0",AND(VALUE(RIGHT(J27,2))&gt;10,VALUE(RIGHT(J27,2))&lt;20)),"",HLOOKUP(RIGHT(J27,1),Terbilang!TAB,2)),"")</f>
        <v/>
      </c>
      <c r="N27" s="115" t="str">
        <f t="shared" si="3"/>
        <v/>
      </c>
      <c r="O27" s="115" t="str">
        <f>IF(LEN(N27)=3,IF(LEFT(N27,1)="1","SERATUS",IF(LEFT(N27,1)="0","",CONCATENATE(HLOOKUP(LEFT(N27,1),Terbilang!TAB,2)," RATUS"))),"")</f>
        <v/>
      </c>
      <c r="P27" s="115" t="str">
        <f>IF(LEN(N27)&gt;1,IF(LEFT(RIGHT(N27,2),1)="0","",IF(RIGHT(N27,2)="10","SEPULUH",IF(AND(VALUE(RIGHT(N27,2))&gt;10,VALUE(RIGHT(N27,2))&lt;20),HLOOKUP(RIGHT(N27,1),Terbilang!TAB,3),CONCATENATE(HLOOKUP(LEFT(RIGHT(N27,2),1),Terbilang!TAB,2)," PULUH")))),"")</f>
        <v/>
      </c>
      <c r="Q27" s="115" t="str">
        <f>IF(LEN(N27)&gt;0,IF(AND(RIGHT(N27,1)="1",LEN(N27)=1),"SERIBU",IF(OR(RIGHT(N27,1)="0",AND(VALUE(RIGHT(N27,2))&gt;10,VALUE(RIGHT(N27,2))&lt;20)),"",HLOOKUP(RIGHT(N27,1),Terbilang!TAB,2))),"")</f>
        <v/>
      </c>
      <c r="R27" s="115" t="str">
        <f t="shared" si="4"/>
        <v/>
      </c>
      <c r="S27" s="115" t="str">
        <f>IF(LEN(R27)=3,IF(LEFT(R27,1)="1","SERATUS",IF(LEFT(R27,1)="0","",CONCATENATE(HLOOKUP(LEFT(R27,1),Terbilang!TAB,2)," RATUS"))),"")</f>
        <v/>
      </c>
      <c r="T27" s="115" t="str">
        <f>IF(LEN(R27)&gt;1,IF(LEFT(RIGHT(R27,2),1)="0","",IF(RIGHT(R27,2)="10","SEPULUH",IF(AND(VALUE(RIGHT(R27,2))&gt;10,VALUE(RIGHT(R27,2))&lt;20),HLOOKUP(RIGHT(R27,1),Terbilang!TAB,3),CONCATENATE(HLOOKUP(LEFT(RIGHT(R27,2),1),Terbilang!TAB,2)," PULUH")))),"")</f>
        <v/>
      </c>
      <c r="U27" s="115" t="str">
        <f>IF(LEN(R27)&gt;0,IF(OR(RIGHT(R27,1)="0",AND(VALUE(RIGHT(R27,2))&gt;10,VALUE(RIGHT(R27,2))&lt;20)),"",HLOOKUP(RIGHT(R27,1),Terbilang!TAB,2)),"")</f>
        <v/>
      </c>
      <c r="V27" s="115" t="str">
        <f t="shared" si="5"/>
        <v/>
      </c>
      <c r="W27" s="115" t="str">
        <f t="shared" si="6"/>
        <v/>
      </c>
      <c r="X27" s="115" t="str">
        <f t="shared" si="7"/>
        <v/>
      </c>
      <c r="Y27" s="115" t="str">
        <f t="shared" si="8"/>
        <v/>
      </c>
      <c r="Z27" s="115" t="str">
        <f t="shared" si="9"/>
        <v/>
      </c>
      <c r="AA27" s="115" t="str">
        <f t="shared" si="10"/>
        <v/>
      </c>
      <c r="AB27" s="116" t="str">
        <f t="shared" si="11"/>
        <v/>
      </c>
      <c r="AC27" s="116" t="str">
        <f t="shared" si="12"/>
        <v/>
      </c>
      <c r="AD27" s="116" t="s">
        <v>157</v>
      </c>
    </row>
    <row r="28" spans="1:30" ht="15" customHeight="1" x14ac:dyDescent="0.2">
      <c r="A28" s="1"/>
      <c r="B28" s="103">
        <f t="shared" si="13"/>
        <v>23</v>
      </c>
      <c r="C28" s="117"/>
      <c r="D28" s="1" t="str">
        <f t="shared" si="14"/>
        <v xml:space="preserve"> RUPIAH</v>
      </c>
      <c r="E28" s="115">
        <f t="shared" si="0"/>
        <v>0</v>
      </c>
      <c r="F28" s="115" t="str">
        <f t="shared" si="1"/>
        <v/>
      </c>
      <c r="G28" s="115" t="str">
        <f>IF(LEN(F28)=3,IF(LEFT(F28,1)="1","SERATUS",IF(LEFT(F28,1)="0","",CONCATENATE(HLOOKUP(LEFT(F28,1),Terbilang!TAB,2)," RATUS"))),"")</f>
        <v/>
      </c>
      <c r="H28" s="115" t="str">
        <f>IF(LEN(F28)&gt;1,IF(LEFT(RIGHT(F28,2),1)="0","",IF(RIGHT(F28,2)="10","SEPULUH",IF(AND(VALUE(RIGHT(F28,2))&gt;10,VALUE(RIGHT(F28,2))&lt;20),HLOOKUP(RIGHT(F28,1),Terbilang!TAB,3),CONCATENATE(HLOOKUP(LEFT(RIGHT(F28,2),1),Terbilang!TAB,2)," PULUH")))),"")</f>
        <v/>
      </c>
      <c r="I28" s="115" t="str">
        <f>IF(LEN(F28)&gt;0,IF(OR(RIGHT(F28,1)="0",AND(VALUE(RIGHT(F28,2))&gt;10,VALUE(RIGHT(F28,2))&lt;20)),"",HLOOKUP(RIGHT(F28,1),Terbilang!TAB,2)),"")</f>
        <v/>
      </c>
      <c r="J28" s="115" t="str">
        <f t="shared" si="2"/>
        <v/>
      </c>
      <c r="K28" s="115" t="str">
        <f>IF(LEN(J28)=3,IF(LEFT(J28,1)="1","SERATUS",IF(LEFT(J28,1)="0","",CONCATENATE(HLOOKUP(LEFT(J28,1),Terbilang!TAB,2)," RATUS"))),"")</f>
        <v/>
      </c>
      <c r="L28" s="115" t="str">
        <f>IF(LEN(J28)&gt;1,IF(LEFT(RIGHT(J28,2),1)="0","",IF(RIGHT(J28,2)="10","SEPULUH",IF(AND(VALUE(RIGHT(J28,2))&gt;10,VALUE(RIGHT(J28,2))&lt;20),HLOOKUP(RIGHT(J28,1),Terbilang!TAB,3),CONCATENATE(HLOOKUP(LEFT(RIGHT(J28,2),1),Terbilang!TAB,2)," PULUH")))),"")</f>
        <v/>
      </c>
      <c r="M28" s="115" t="str">
        <f>IF(LEN(J28)&gt;0,IF(OR(RIGHT(J28,1)="0",AND(VALUE(RIGHT(J28,2))&gt;10,VALUE(RIGHT(J28,2))&lt;20)),"",HLOOKUP(RIGHT(J28,1),Terbilang!TAB,2)),"")</f>
        <v/>
      </c>
      <c r="N28" s="115" t="str">
        <f t="shared" si="3"/>
        <v/>
      </c>
      <c r="O28" s="115" t="str">
        <f>IF(LEN(N28)=3,IF(LEFT(N28,1)="1","SERATUS",IF(LEFT(N28,1)="0","",CONCATENATE(HLOOKUP(LEFT(N28,1),Terbilang!TAB,2)," RATUS"))),"")</f>
        <v/>
      </c>
      <c r="P28" s="115" t="str">
        <f>IF(LEN(N28)&gt;1,IF(LEFT(RIGHT(N28,2),1)="0","",IF(RIGHT(N28,2)="10","SEPULUH",IF(AND(VALUE(RIGHT(N28,2))&gt;10,VALUE(RIGHT(N28,2))&lt;20),HLOOKUP(RIGHT(N28,1),Terbilang!TAB,3),CONCATENATE(HLOOKUP(LEFT(RIGHT(N28,2),1),Terbilang!TAB,2)," PULUH")))),"")</f>
        <v/>
      </c>
      <c r="Q28" s="115" t="str">
        <f>IF(LEN(N28)&gt;0,IF(AND(RIGHT(N28,1)="1",LEN(N28)=1),"SERIBU",IF(OR(RIGHT(N28,1)="0",AND(VALUE(RIGHT(N28,2))&gt;10,VALUE(RIGHT(N28,2))&lt;20)),"",HLOOKUP(RIGHT(N28,1),Terbilang!TAB,2))),"")</f>
        <v/>
      </c>
      <c r="R28" s="115" t="str">
        <f t="shared" si="4"/>
        <v/>
      </c>
      <c r="S28" s="115" t="str">
        <f>IF(LEN(R28)=3,IF(LEFT(R28,1)="1","SERATUS",IF(LEFT(R28,1)="0","",CONCATENATE(HLOOKUP(LEFT(R28,1),Terbilang!TAB,2)," RATUS"))),"")</f>
        <v/>
      </c>
      <c r="T28" s="115" t="str">
        <f>IF(LEN(R28)&gt;1,IF(LEFT(RIGHT(R28,2),1)="0","",IF(RIGHT(R28,2)="10","SEPULUH",IF(AND(VALUE(RIGHT(R28,2))&gt;10,VALUE(RIGHT(R28,2))&lt;20),HLOOKUP(RIGHT(R28,1),Terbilang!TAB,3),CONCATENATE(HLOOKUP(LEFT(RIGHT(R28,2),1),Terbilang!TAB,2)," PULUH")))),"")</f>
        <v/>
      </c>
      <c r="U28" s="115" t="str">
        <f>IF(LEN(R28)&gt;0,IF(OR(RIGHT(R28,1)="0",AND(VALUE(RIGHT(R28,2))&gt;10,VALUE(RIGHT(R28,2))&lt;20)),"",HLOOKUP(RIGHT(R28,1),Terbilang!TAB,2)),"")</f>
        <v/>
      </c>
      <c r="V28" s="115" t="str">
        <f t="shared" si="5"/>
        <v/>
      </c>
      <c r="W28" s="115" t="str">
        <f t="shared" si="6"/>
        <v/>
      </c>
      <c r="X28" s="115" t="str">
        <f t="shared" si="7"/>
        <v/>
      </c>
      <c r="Y28" s="115" t="str">
        <f t="shared" si="8"/>
        <v/>
      </c>
      <c r="Z28" s="115" t="str">
        <f t="shared" si="9"/>
        <v/>
      </c>
      <c r="AA28" s="115" t="str">
        <f t="shared" si="10"/>
        <v/>
      </c>
      <c r="AB28" s="116" t="str">
        <f t="shared" si="11"/>
        <v/>
      </c>
      <c r="AC28" s="116" t="str">
        <f t="shared" si="12"/>
        <v/>
      </c>
      <c r="AD28" s="116" t="s">
        <v>157</v>
      </c>
    </row>
    <row r="29" spans="1:30" ht="15" customHeight="1" x14ac:dyDescent="0.2">
      <c r="A29" s="1"/>
      <c r="B29" s="103">
        <f t="shared" si="13"/>
        <v>24</v>
      </c>
      <c r="C29" s="117"/>
      <c r="D29" s="1" t="str">
        <f t="shared" si="14"/>
        <v xml:space="preserve"> RUPIAH</v>
      </c>
      <c r="E29" s="115">
        <f t="shared" si="0"/>
        <v>0</v>
      </c>
      <c r="F29" s="115" t="str">
        <f t="shared" si="1"/>
        <v/>
      </c>
      <c r="G29" s="115" t="str">
        <f>IF(LEN(F29)=3,IF(LEFT(F29,1)="1","SERATUS",IF(LEFT(F29,1)="0","",CONCATENATE(HLOOKUP(LEFT(F29,1),Terbilang!TAB,2)," RATUS"))),"")</f>
        <v/>
      </c>
      <c r="H29" s="115" t="str">
        <f>IF(LEN(F29)&gt;1,IF(LEFT(RIGHT(F29,2),1)="0","",IF(RIGHT(F29,2)="10","SEPULUH",IF(AND(VALUE(RIGHT(F29,2))&gt;10,VALUE(RIGHT(F29,2))&lt;20),HLOOKUP(RIGHT(F29,1),Terbilang!TAB,3),CONCATENATE(HLOOKUP(LEFT(RIGHT(F29,2),1),Terbilang!TAB,2)," PULUH")))),"")</f>
        <v/>
      </c>
      <c r="I29" s="115" t="str">
        <f>IF(LEN(F29)&gt;0,IF(OR(RIGHT(F29,1)="0",AND(VALUE(RIGHT(F29,2))&gt;10,VALUE(RIGHT(F29,2))&lt;20)),"",HLOOKUP(RIGHT(F29,1),Terbilang!TAB,2)),"")</f>
        <v/>
      </c>
      <c r="J29" s="115" t="str">
        <f t="shared" si="2"/>
        <v/>
      </c>
      <c r="K29" s="115" t="str">
        <f>IF(LEN(J29)=3,IF(LEFT(J29,1)="1","SERATUS",IF(LEFT(J29,1)="0","",CONCATENATE(HLOOKUP(LEFT(J29,1),Terbilang!TAB,2)," RATUS"))),"")</f>
        <v/>
      </c>
      <c r="L29" s="115" t="str">
        <f>IF(LEN(J29)&gt;1,IF(LEFT(RIGHT(J29,2),1)="0","",IF(RIGHT(J29,2)="10","SEPULUH",IF(AND(VALUE(RIGHT(J29,2))&gt;10,VALUE(RIGHT(J29,2))&lt;20),HLOOKUP(RIGHT(J29,1),Terbilang!TAB,3),CONCATENATE(HLOOKUP(LEFT(RIGHT(J29,2),1),Terbilang!TAB,2)," PULUH")))),"")</f>
        <v/>
      </c>
      <c r="M29" s="115" t="str">
        <f>IF(LEN(J29)&gt;0,IF(OR(RIGHT(J29,1)="0",AND(VALUE(RIGHT(J29,2))&gt;10,VALUE(RIGHT(J29,2))&lt;20)),"",HLOOKUP(RIGHT(J29,1),Terbilang!TAB,2)),"")</f>
        <v/>
      </c>
      <c r="N29" s="115" t="str">
        <f t="shared" si="3"/>
        <v/>
      </c>
      <c r="O29" s="115" t="str">
        <f>IF(LEN(N29)=3,IF(LEFT(N29,1)="1","SERATUS",IF(LEFT(N29,1)="0","",CONCATENATE(HLOOKUP(LEFT(N29,1),Terbilang!TAB,2)," RATUS"))),"")</f>
        <v/>
      </c>
      <c r="P29" s="115" t="str">
        <f>IF(LEN(N29)&gt;1,IF(LEFT(RIGHT(N29,2),1)="0","",IF(RIGHT(N29,2)="10","SEPULUH",IF(AND(VALUE(RIGHT(N29,2))&gt;10,VALUE(RIGHT(N29,2))&lt;20),HLOOKUP(RIGHT(N29,1),Terbilang!TAB,3),CONCATENATE(HLOOKUP(LEFT(RIGHT(N29,2),1),Terbilang!TAB,2)," PULUH")))),"")</f>
        <v/>
      </c>
      <c r="Q29" s="115" t="str">
        <f>IF(LEN(N29)&gt;0,IF(AND(RIGHT(N29,1)="1",LEN(N29)=1),"SERIBU",IF(OR(RIGHT(N29,1)="0",AND(VALUE(RIGHT(N29,2))&gt;10,VALUE(RIGHT(N29,2))&lt;20)),"",HLOOKUP(RIGHT(N29,1),Terbilang!TAB,2))),"")</f>
        <v/>
      </c>
      <c r="R29" s="115" t="str">
        <f t="shared" si="4"/>
        <v/>
      </c>
      <c r="S29" s="115" t="str">
        <f>IF(LEN(R29)=3,IF(LEFT(R29,1)="1","SERATUS",IF(LEFT(R29,1)="0","",CONCATENATE(HLOOKUP(LEFT(R29,1),Terbilang!TAB,2)," RATUS"))),"")</f>
        <v/>
      </c>
      <c r="T29" s="115" t="str">
        <f>IF(LEN(R29)&gt;1,IF(LEFT(RIGHT(R29,2),1)="0","",IF(RIGHT(R29,2)="10","SEPULUH",IF(AND(VALUE(RIGHT(R29,2))&gt;10,VALUE(RIGHT(R29,2))&lt;20),HLOOKUP(RIGHT(R29,1),Terbilang!TAB,3),CONCATENATE(HLOOKUP(LEFT(RIGHT(R29,2),1),Terbilang!TAB,2)," PULUH")))),"")</f>
        <v/>
      </c>
      <c r="U29" s="115" t="str">
        <f>IF(LEN(R29)&gt;0,IF(OR(RIGHT(R29,1)="0",AND(VALUE(RIGHT(R29,2))&gt;10,VALUE(RIGHT(R29,2))&lt;20)),"",HLOOKUP(RIGHT(R29,1),Terbilang!TAB,2)),"")</f>
        <v/>
      </c>
      <c r="V29" s="115" t="str">
        <f t="shared" si="5"/>
        <v/>
      </c>
      <c r="W29" s="115" t="str">
        <f t="shared" si="6"/>
        <v/>
      </c>
      <c r="X29" s="115" t="str">
        <f t="shared" si="7"/>
        <v/>
      </c>
      <c r="Y29" s="115" t="str">
        <f t="shared" si="8"/>
        <v/>
      </c>
      <c r="Z29" s="115" t="str">
        <f t="shared" si="9"/>
        <v/>
      </c>
      <c r="AA29" s="115" t="str">
        <f t="shared" si="10"/>
        <v/>
      </c>
      <c r="AB29" s="116" t="str">
        <f t="shared" si="11"/>
        <v/>
      </c>
      <c r="AC29" s="116" t="str">
        <f t="shared" si="12"/>
        <v/>
      </c>
      <c r="AD29" s="116" t="s">
        <v>157</v>
      </c>
    </row>
    <row r="30" spans="1:30" ht="15" customHeight="1" x14ac:dyDescent="0.2">
      <c r="A30" s="1"/>
      <c r="B30" s="103">
        <f t="shared" si="13"/>
        <v>25</v>
      </c>
      <c r="C30" s="117"/>
      <c r="D30" s="1" t="str">
        <f t="shared" si="14"/>
        <v xml:space="preserve"> RUPIAH</v>
      </c>
      <c r="E30" s="115">
        <f t="shared" si="0"/>
        <v>0</v>
      </c>
      <c r="F30" s="115" t="str">
        <f t="shared" si="1"/>
        <v/>
      </c>
      <c r="G30" s="115" t="str">
        <f>IF(LEN(F30)=3,IF(LEFT(F30,1)="1","SERATUS",IF(LEFT(F30,1)="0","",CONCATENATE(HLOOKUP(LEFT(F30,1),Terbilang!TAB,2)," RATUS"))),"")</f>
        <v/>
      </c>
      <c r="H30" s="115" t="str">
        <f>IF(LEN(F30)&gt;1,IF(LEFT(RIGHT(F30,2),1)="0","",IF(RIGHT(F30,2)="10","SEPULUH",IF(AND(VALUE(RIGHT(F30,2))&gt;10,VALUE(RIGHT(F30,2))&lt;20),HLOOKUP(RIGHT(F30,1),Terbilang!TAB,3),CONCATENATE(HLOOKUP(LEFT(RIGHT(F30,2),1),Terbilang!TAB,2)," PULUH")))),"")</f>
        <v/>
      </c>
      <c r="I30" s="115" t="str">
        <f>IF(LEN(F30)&gt;0,IF(OR(RIGHT(F30,1)="0",AND(VALUE(RIGHT(F30,2))&gt;10,VALUE(RIGHT(F30,2))&lt;20)),"",HLOOKUP(RIGHT(F30,1),Terbilang!TAB,2)),"")</f>
        <v/>
      </c>
      <c r="J30" s="115" t="str">
        <f t="shared" si="2"/>
        <v/>
      </c>
      <c r="K30" s="115" t="str">
        <f>IF(LEN(J30)=3,IF(LEFT(J30,1)="1","SERATUS",IF(LEFT(J30,1)="0","",CONCATENATE(HLOOKUP(LEFT(J30,1),Terbilang!TAB,2)," RATUS"))),"")</f>
        <v/>
      </c>
      <c r="L30" s="115" t="str">
        <f>IF(LEN(J30)&gt;1,IF(LEFT(RIGHT(J30,2),1)="0","",IF(RIGHT(J30,2)="10","SEPULUH",IF(AND(VALUE(RIGHT(J30,2))&gt;10,VALUE(RIGHT(J30,2))&lt;20),HLOOKUP(RIGHT(J30,1),Terbilang!TAB,3),CONCATENATE(HLOOKUP(LEFT(RIGHT(J30,2),1),Terbilang!TAB,2)," PULUH")))),"")</f>
        <v/>
      </c>
      <c r="M30" s="115" t="str">
        <f>IF(LEN(J30)&gt;0,IF(OR(RIGHT(J30,1)="0",AND(VALUE(RIGHT(J30,2))&gt;10,VALUE(RIGHT(J30,2))&lt;20)),"",HLOOKUP(RIGHT(J30,1),Terbilang!TAB,2)),"")</f>
        <v/>
      </c>
      <c r="N30" s="115" t="str">
        <f t="shared" si="3"/>
        <v/>
      </c>
      <c r="O30" s="115" t="str">
        <f>IF(LEN(N30)=3,IF(LEFT(N30,1)="1","SERATUS",IF(LEFT(N30,1)="0","",CONCATENATE(HLOOKUP(LEFT(N30,1),Terbilang!TAB,2)," RATUS"))),"")</f>
        <v/>
      </c>
      <c r="P30" s="115" t="str">
        <f>IF(LEN(N30)&gt;1,IF(LEFT(RIGHT(N30,2),1)="0","",IF(RIGHT(N30,2)="10","SEPULUH",IF(AND(VALUE(RIGHT(N30,2))&gt;10,VALUE(RIGHT(N30,2))&lt;20),HLOOKUP(RIGHT(N30,1),Terbilang!TAB,3),CONCATENATE(HLOOKUP(LEFT(RIGHT(N30,2),1),Terbilang!TAB,2)," PULUH")))),"")</f>
        <v/>
      </c>
      <c r="Q30" s="115" t="str">
        <f>IF(LEN(N30)&gt;0,IF(AND(RIGHT(N30,1)="1",LEN(N30)=1),"SERIBU",IF(OR(RIGHT(N30,1)="0",AND(VALUE(RIGHT(N30,2))&gt;10,VALUE(RIGHT(N30,2))&lt;20)),"",HLOOKUP(RIGHT(N30,1),Terbilang!TAB,2))),"")</f>
        <v/>
      </c>
      <c r="R30" s="115" t="str">
        <f t="shared" si="4"/>
        <v/>
      </c>
      <c r="S30" s="115" t="str">
        <f>IF(LEN(R30)=3,IF(LEFT(R30,1)="1","SERATUS",IF(LEFT(R30,1)="0","",CONCATENATE(HLOOKUP(LEFT(R30,1),Terbilang!TAB,2)," RATUS"))),"")</f>
        <v/>
      </c>
      <c r="T30" s="115" t="str">
        <f>IF(LEN(R30)&gt;1,IF(LEFT(RIGHT(R30,2),1)="0","",IF(RIGHT(R30,2)="10","SEPULUH",IF(AND(VALUE(RIGHT(R30,2))&gt;10,VALUE(RIGHT(R30,2))&lt;20),HLOOKUP(RIGHT(R30,1),Terbilang!TAB,3),CONCATENATE(HLOOKUP(LEFT(RIGHT(R30,2),1),Terbilang!TAB,2)," PULUH")))),"")</f>
        <v/>
      </c>
      <c r="U30" s="115" t="str">
        <f>IF(LEN(R30)&gt;0,IF(OR(RIGHT(R30,1)="0",AND(VALUE(RIGHT(R30,2))&gt;10,VALUE(RIGHT(R30,2))&lt;20)),"",HLOOKUP(RIGHT(R30,1),Terbilang!TAB,2)),"")</f>
        <v/>
      </c>
      <c r="V30" s="115" t="str">
        <f t="shared" si="5"/>
        <v/>
      </c>
      <c r="W30" s="115" t="str">
        <f t="shared" si="6"/>
        <v/>
      </c>
      <c r="X30" s="115" t="str">
        <f t="shared" si="7"/>
        <v/>
      </c>
      <c r="Y30" s="115" t="str">
        <f t="shared" si="8"/>
        <v/>
      </c>
      <c r="Z30" s="115" t="str">
        <f t="shared" si="9"/>
        <v/>
      </c>
      <c r="AA30" s="115" t="str">
        <f t="shared" si="10"/>
        <v/>
      </c>
      <c r="AB30" s="116" t="str">
        <f t="shared" si="11"/>
        <v/>
      </c>
      <c r="AC30" s="116" t="str">
        <f t="shared" si="12"/>
        <v/>
      </c>
      <c r="AD30" s="116" t="s">
        <v>157</v>
      </c>
    </row>
    <row r="31" spans="1:30" ht="15" customHeight="1" x14ac:dyDescent="0.2">
      <c r="A31" s="1"/>
      <c r="B31" s="103"/>
      <c r="C31" s="104"/>
      <c r="D31" s="1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6"/>
      <c r="AC31" s="116"/>
      <c r="AD31" s="116"/>
    </row>
    <row r="32" spans="1:30" ht="15" customHeight="1" x14ac:dyDescent="0.2">
      <c r="A32" s="1"/>
      <c r="B32" s="103"/>
      <c r="C32" s="104"/>
      <c r="D32" s="1"/>
      <c r="E32" s="115"/>
      <c r="F32" s="115" t="s">
        <v>158</v>
      </c>
      <c r="G32" s="115" t="s">
        <v>159</v>
      </c>
      <c r="H32" s="115" t="s">
        <v>160</v>
      </c>
      <c r="I32" s="115" t="s">
        <v>161</v>
      </c>
      <c r="J32" s="115" t="s">
        <v>162</v>
      </c>
      <c r="K32" s="115" t="s">
        <v>163</v>
      </c>
      <c r="L32" s="115" t="s">
        <v>164</v>
      </c>
      <c r="M32" s="115" t="s">
        <v>165</v>
      </c>
      <c r="N32" s="115" t="s">
        <v>166</v>
      </c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6"/>
      <c r="AC32" s="116"/>
      <c r="AD32" s="116"/>
    </row>
    <row r="33" spans="1:30" ht="15" customHeight="1" x14ac:dyDescent="0.2">
      <c r="A33" s="1"/>
      <c r="B33" s="103"/>
      <c r="C33" s="104"/>
      <c r="D33" s="1"/>
      <c r="E33" s="115"/>
      <c r="F33" s="115" t="s">
        <v>167</v>
      </c>
      <c r="G33" s="115" t="s">
        <v>168</v>
      </c>
      <c r="H33" s="115" t="s">
        <v>169</v>
      </c>
      <c r="I33" s="115" t="s">
        <v>170</v>
      </c>
      <c r="J33" s="115" t="s">
        <v>171</v>
      </c>
      <c r="K33" s="115" t="s">
        <v>172</v>
      </c>
      <c r="L33" s="115" t="s">
        <v>173</v>
      </c>
      <c r="M33" s="115" t="s">
        <v>174</v>
      </c>
      <c r="N33" s="115" t="s">
        <v>175</v>
      </c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6"/>
      <c r="AC33" s="116"/>
      <c r="AD33" s="116"/>
    </row>
    <row r="34" spans="1:30" ht="15" customHeight="1" x14ac:dyDescent="0.2">
      <c r="A34" s="1"/>
      <c r="B34" s="103"/>
      <c r="C34" s="104"/>
      <c r="D34" s="1"/>
      <c r="E34" s="115"/>
      <c r="F34" s="115" t="s">
        <v>176</v>
      </c>
      <c r="G34" s="115" t="s">
        <v>177</v>
      </c>
      <c r="H34" s="115" t="s">
        <v>178</v>
      </c>
      <c r="I34" s="115" t="s">
        <v>179</v>
      </c>
      <c r="J34" s="115" t="s">
        <v>180</v>
      </c>
      <c r="K34" s="115" t="s">
        <v>181</v>
      </c>
      <c r="L34" s="115" t="s">
        <v>182</v>
      </c>
      <c r="M34" s="115" t="s">
        <v>183</v>
      </c>
      <c r="N34" s="115" t="s">
        <v>184</v>
      </c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6"/>
      <c r="AC34" s="116"/>
      <c r="AD34" s="116"/>
    </row>
    <row r="35" spans="1:30" ht="15" customHeight="1" x14ac:dyDescent="0.2">
      <c r="A35" s="1"/>
      <c r="B35" s="103"/>
      <c r="C35" s="104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5" customHeight="1" x14ac:dyDescent="0.2">
      <c r="A36" s="1"/>
      <c r="B36" s="103"/>
      <c r="C36" s="104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5" customHeight="1" x14ac:dyDescent="0.2">
      <c r="A37" s="1"/>
      <c r="B37" s="103"/>
      <c r="C37" s="104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5" customHeight="1" x14ac:dyDescent="0.2">
      <c r="A38" s="1"/>
      <c r="B38" s="103"/>
      <c r="C38" s="104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5" customHeight="1" x14ac:dyDescent="0.2">
      <c r="A39" s="1"/>
      <c r="B39" s="103"/>
      <c r="C39" s="104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5" customHeight="1" x14ac:dyDescent="0.2">
      <c r="A40" s="1"/>
      <c r="B40" s="103"/>
      <c r="C40" s="10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5" customHeight="1" x14ac:dyDescent="0.2">
      <c r="A41" s="1"/>
      <c r="B41" s="103"/>
      <c r="C41" s="10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5" customHeight="1" x14ac:dyDescent="0.2">
      <c r="A42" s="1"/>
      <c r="B42" s="103"/>
      <c r="C42" s="104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5" customHeight="1" x14ac:dyDescent="0.2">
      <c r="A43" s="1"/>
      <c r="B43" s="103"/>
      <c r="C43" s="104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5" customHeight="1" x14ac:dyDescent="0.2">
      <c r="A44" s="1"/>
      <c r="B44" s="103"/>
      <c r="C44" s="104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5" customHeight="1" x14ac:dyDescent="0.2">
      <c r="A45" s="1"/>
      <c r="B45" s="103"/>
      <c r="C45" s="104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5" customHeight="1" x14ac:dyDescent="0.2">
      <c r="A46" s="1"/>
      <c r="B46" s="103"/>
      <c r="C46" s="104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5" customHeight="1" x14ac:dyDescent="0.2">
      <c r="A47" s="1"/>
      <c r="B47" s="103"/>
      <c r="C47" s="104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5" customHeight="1" x14ac:dyDescent="0.2">
      <c r="A48" s="1"/>
      <c r="B48" s="103"/>
      <c r="C48" s="104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5" customHeight="1" x14ac:dyDescent="0.2">
      <c r="A49" s="1"/>
      <c r="B49" s="103"/>
      <c r="C49" s="104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5" customHeight="1" x14ac:dyDescent="0.2">
      <c r="A50" s="1"/>
      <c r="B50" s="103"/>
      <c r="C50" s="104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5" customHeight="1" x14ac:dyDescent="0.2">
      <c r="A51" s="1"/>
      <c r="B51" s="103"/>
      <c r="C51" s="104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5" customHeight="1" x14ac:dyDescent="0.2">
      <c r="A52" s="1"/>
      <c r="B52" s="103"/>
      <c r="C52" s="104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5" customHeight="1" x14ac:dyDescent="0.2">
      <c r="A53" s="1"/>
      <c r="B53" s="103"/>
      <c r="C53" s="104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5" customHeight="1" x14ac:dyDescent="0.2">
      <c r="A54" s="1"/>
      <c r="B54" s="103"/>
      <c r="C54" s="104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5" customHeight="1" x14ac:dyDescent="0.2">
      <c r="A55" s="1"/>
      <c r="B55" s="103"/>
      <c r="C55" s="104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5" customHeight="1" x14ac:dyDescent="0.2">
      <c r="A56" s="1"/>
      <c r="B56" s="103"/>
      <c r="C56" s="104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5" customHeight="1" x14ac:dyDescent="0.2">
      <c r="A57" s="1"/>
      <c r="B57" s="103"/>
      <c r="C57" s="104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5" customHeight="1" x14ac:dyDescent="0.2">
      <c r="A58" s="1"/>
      <c r="B58" s="103"/>
      <c r="C58" s="104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5" customHeight="1" x14ac:dyDescent="0.2">
      <c r="A59" s="1"/>
      <c r="B59" s="103"/>
      <c r="C59" s="104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5" customHeight="1" x14ac:dyDescent="0.2">
      <c r="A60" s="1"/>
      <c r="B60" s="103"/>
      <c r="C60" s="104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5" customHeight="1" x14ac:dyDescent="0.2">
      <c r="A61" s="1"/>
      <c r="B61" s="103"/>
      <c r="C61" s="104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5" customHeight="1" x14ac:dyDescent="0.2">
      <c r="A62" s="1"/>
      <c r="B62" s="103"/>
      <c r="C62" s="104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5" customHeight="1" x14ac:dyDescent="0.2">
      <c r="A63" s="1"/>
      <c r="B63" s="103"/>
      <c r="C63" s="104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5" customHeight="1" x14ac:dyDescent="0.2">
      <c r="A64" s="1"/>
      <c r="B64" s="103"/>
      <c r="C64" s="104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5" customHeight="1" x14ac:dyDescent="0.2">
      <c r="A65" s="1"/>
      <c r="B65" s="103"/>
      <c r="C65" s="104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5" customHeight="1" x14ac:dyDescent="0.2">
      <c r="A66" s="1"/>
      <c r="B66" s="103"/>
      <c r="C66" s="104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5" customHeight="1" x14ac:dyDescent="0.2">
      <c r="A67" s="1"/>
      <c r="B67" s="103"/>
      <c r="C67" s="104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5" customHeight="1" x14ac:dyDescent="0.2">
      <c r="A68" s="1"/>
      <c r="B68" s="103"/>
      <c r="C68" s="104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5" customHeight="1" x14ac:dyDescent="0.2">
      <c r="A69" s="1"/>
      <c r="B69" s="103"/>
      <c r="C69" s="104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5" customHeight="1" x14ac:dyDescent="0.2">
      <c r="A70" s="1"/>
      <c r="B70" s="103"/>
      <c r="C70" s="104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5" customHeight="1" x14ac:dyDescent="0.2">
      <c r="A71" s="1"/>
      <c r="B71" s="103"/>
      <c r="C71" s="104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5" customHeight="1" x14ac:dyDescent="0.2">
      <c r="A72" s="1"/>
      <c r="B72" s="103"/>
      <c r="C72" s="104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5" customHeight="1" x14ac:dyDescent="0.2">
      <c r="A73" s="1"/>
      <c r="B73" s="103"/>
      <c r="C73" s="104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5" customHeight="1" x14ac:dyDescent="0.2">
      <c r="A74" s="1"/>
      <c r="B74" s="103"/>
      <c r="C74" s="104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5" customHeight="1" x14ac:dyDescent="0.2">
      <c r="A75" s="1"/>
      <c r="B75" s="103"/>
      <c r="C75" s="104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5" customHeight="1" x14ac:dyDescent="0.2">
      <c r="A76" s="1"/>
      <c r="B76" s="103"/>
      <c r="C76" s="104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5" customHeight="1" x14ac:dyDescent="0.2">
      <c r="A77" s="1"/>
      <c r="B77" s="103"/>
      <c r="C77" s="104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5" customHeight="1" x14ac:dyDescent="0.2">
      <c r="A78" s="1"/>
      <c r="B78" s="103"/>
      <c r="C78" s="104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5" customHeight="1" x14ac:dyDescent="0.2">
      <c r="A79" s="1"/>
      <c r="B79" s="103"/>
      <c r="C79" s="104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5" customHeight="1" x14ac:dyDescent="0.2">
      <c r="A80" s="1"/>
      <c r="B80" s="103"/>
      <c r="C80" s="104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5" customHeight="1" x14ac:dyDescent="0.2">
      <c r="A81" s="1"/>
      <c r="B81" s="103"/>
      <c r="C81" s="104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5" customHeight="1" x14ac:dyDescent="0.2">
      <c r="A82" s="1"/>
      <c r="B82" s="103"/>
      <c r="C82" s="104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5" customHeight="1" x14ac:dyDescent="0.2">
      <c r="A83" s="1"/>
      <c r="B83" s="103"/>
      <c r="C83" s="104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5" customHeight="1" x14ac:dyDescent="0.2">
      <c r="A84" s="1"/>
      <c r="B84" s="103"/>
      <c r="C84" s="104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5" customHeight="1" x14ac:dyDescent="0.2">
      <c r="A85" s="1"/>
      <c r="B85" s="103"/>
      <c r="C85" s="104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5" customHeight="1" x14ac:dyDescent="0.2">
      <c r="A86" s="1"/>
      <c r="B86" s="103"/>
      <c r="C86" s="10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5" customHeight="1" x14ac:dyDescent="0.2">
      <c r="A87" s="1"/>
      <c r="B87" s="103"/>
      <c r="C87" s="10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5" customHeight="1" x14ac:dyDescent="0.2">
      <c r="A88" s="1"/>
      <c r="B88" s="103"/>
      <c r="C88" s="10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5" customHeight="1" x14ac:dyDescent="0.2">
      <c r="A89" s="1"/>
      <c r="B89" s="103"/>
      <c r="C89" s="10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5" customHeight="1" x14ac:dyDescent="0.2">
      <c r="A90" s="1"/>
      <c r="B90" s="103"/>
      <c r="C90" s="10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5" customHeight="1" x14ac:dyDescent="0.2">
      <c r="A91" s="1"/>
      <c r="B91" s="103"/>
      <c r="C91" s="104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5" customHeight="1" x14ac:dyDescent="0.2">
      <c r="A92" s="1"/>
      <c r="B92" s="103"/>
      <c r="C92" s="104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5" customHeight="1" x14ac:dyDescent="0.2">
      <c r="A93" s="1"/>
      <c r="B93" s="103"/>
      <c r="C93" s="104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5" customHeight="1" x14ac:dyDescent="0.2">
      <c r="A94" s="1"/>
      <c r="B94" s="103"/>
      <c r="C94" s="104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5" customHeight="1" x14ac:dyDescent="0.2">
      <c r="A95" s="1"/>
      <c r="B95" s="103"/>
      <c r="C95" s="104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5" customHeight="1" x14ac:dyDescent="0.2">
      <c r="A96" s="1"/>
      <c r="B96" s="103"/>
      <c r="C96" s="104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5" customHeight="1" x14ac:dyDescent="0.2">
      <c r="A97" s="1"/>
      <c r="B97" s="103"/>
      <c r="C97" s="104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5" customHeight="1" x14ac:dyDescent="0.2">
      <c r="A98" s="1"/>
      <c r="B98" s="103"/>
      <c r="C98" s="104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5" customHeight="1" x14ac:dyDescent="0.2">
      <c r="A99" s="1"/>
      <c r="B99" s="103"/>
      <c r="C99" s="104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5" customHeight="1" x14ac:dyDescent="0.2">
      <c r="A100" s="1"/>
      <c r="B100" s="103"/>
      <c r="C100" s="104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5" customHeight="1" x14ac:dyDescent="0.2">
      <c r="A101" s="1"/>
      <c r="B101" s="103"/>
      <c r="C101" s="104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5" customHeight="1" x14ac:dyDescent="0.2">
      <c r="A102" s="1"/>
      <c r="B102" s="103"/>
      <c r="C102" s="104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5" customHeight="1" x14ac:dyDescent="0.2">
      <c r="A103" s="1"/>
      <c r="B103" s="103"/>
      <c r="C103" s="104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5" customHeight="1" x14ac:dyDescent="0.2">
      <c r="A104" s="1"/>
      <c r="B104" s="103"/>
      <c r="C104" s="104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5" customHeight="1" x14ac:dyDescent="0.2">
      <c r="A105" s="1"/>
      <c r="B105" s="103"/>
      <c r="C105" s="104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5" customHeight="1" x14ac:dyDescent="0.2">
      <c r="A106" s="1"/>
      <c r="B106" s="103"/>
      <c r="C106" s="104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5" customHeight="1" x14ac:dyDescent="0.2">
      <c r="A107" s="1"/>
      <c r="B107" s="103"/>
      <c r="C107" s="104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5" customHeight="1" x14ac:dyDescent="0.2">
      <c r="A108" s="1"/>
      <c r="B108" s="103"/>
      <c r="C108" s="104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5" customHeight="1" x14ac:dyDescent="0.2">
      <c r="A109" s="1"/>
      <c r="B109" s="103"/>
      <c r="C109" s="104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5" customHeight="1" x14ac:dyDescent="0.2">
      <c r="A110" s="1"/>
      <c r="B110" s="103"/>
      <c r="C110" s="104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5" customHeight="1" x14ac:dyDescent="0.2">
      <c r="A111" s="1"/>
      <c r="B111" s="103"/>
      <c r="C111" s="104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5" customHeight="1" x14ac:dyDescent="0.2">
      <c r="A112" s="1"/>
      <c r="B112" s="103"/>
      <c r="C112" s="104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5" customHeight="1" x14ac:dyDescent="0.2">
      <c r="A113" s="1"/>
      <c r="B113" s="103"/>
      <c r="C113" s="104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5" customHeight="1" x14ac:dyDescent="0.2">
      <c r="A114" s="1"/>
      <c r="B114" s="103"/>
      <c r="C114" s="104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5" customHeight="1" x14ac:dyDescent="0.2">
      <c r="A115" s="1"/>
      <c r="B115" s="103"/>
      <c r="C115" s="104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5" customHeight="1" x14ac:dyDescent="0.2">
      <c r="A116" s="1"/>
      <c r="B116" s="103"/>
      <c r="C116" s="104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5" customHeight="1" x14ac:dyDescent="0.2">
      <c r="A117" s="1"/>
      <c r="B117" s="103"/>
      <c r="C117" s="104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5" customHeight="1" x14ac:dyDescent="0.2">
      <c r="A118" s="1"/>
      <c r="B118" s="103"/>
      <c r="C118" s="104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5" customHeight="1" x14ac:dyDescent="0.2">
      <c r="A119" s="1"/>
      <c r="B119" s="103"/>
      <c r="C119" s="104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5" customHeight="1" x14ac:dyDescent="0.2">
      <c r="A120" s="1"/>
      <c r="B120" s="103"/>
      <c r="C120" s="104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5" customHeight="1" x14ac:dyDescent="0.2">
      <c r="A121" s="1"/>
      <c r="B121" s="103"/>
      <c r="C121" s="104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5" customHeight="1" x14ac:dyDescent="0.2">
      <c r="A122" s="1"/>
      <c r="B122" s="103"/>
      <c r="C122" s="104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5" customHeight="1" x14ac:dyDescent="0.2">
      <c r="A123" s="1"/>
      <c r="B123" s="103"/>
      <c r="C123" s="104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5" customHeight="1" x14ac:dyDescent="0.2">
      <c r="A124" s="1"/>
      <c r="B124" s="103"/>
      <c r="C124" s="104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5" customHeight="1" x14ac:dyDescent="0.2">
      <c r="A125" s="1"/>
      <c r="B125" s="103"/>
      <c r="C125" s="104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5" customHeight="1" x14ac:dyDescent="0.2">
      <c r="A126" s="1"/>
      <c r="B126" s="103"/>
      <c r="C126" s="104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5" customHeight="1" x14ac:dyDescent="0.2">
      <c r="A127" s="1"/>
      <c r="B127" s="103"/>
      <c r="C127" s="104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5" customHeight="1" x14ac:dyDescent="0.2">
      <c r="A128" s="1"/>
      <c r="B128" s="103"/>
      <c r="C128" s="104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5" customHeight="1" x14ac:dyDescent="0.2">
      <c r="A129" s="1"/>
      <c r="B129" s="103"/>
      <c r="C129" s="104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5" customHeight="1" x14ac:dyDescent="0.2">
      <c r="A130" s="1"/>
      <c r="B130" s="103"/>
      <c r="C130" s="104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5" customHeight="1" x14ac:dyDescent="0.2">
      <c r="A131" s="1"/>
      <c r="B131" s="103"/>
      <c r="C131" s="104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5" customHeight="1" x14ac:dyDescent="0.2">
      <c r="A132" s="1"/>
      <c r="B132" s="103"/>
      <c r="C132" s="104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5" customHeight="1" x14ac:dyDescent="0.2">
      <c r="A133" s="1"/>
      <c r="B133" s="103"/>
      <c r="C133" s="104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5" customHeight="1" x14ac:dyDescent="0.2">
      <c r="A134" s="1"/>
      <c r="B134" s="103"/>
      <c r="C134" s="104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5" customHeight="1" x14ac:dyDescent="0.2">
      <c r="A135" s="1"/>
      <c r="B135" s="103"/>
      <c r="C135" s="104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5" customHeight="1" x14ac:dyDescent="0.2">
      <c r="A136" s="1"/>
      <c r="B136" s="103"/>
      <c r="C136" s="104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5" customHeight="1" x14ac:dyDescent="0.2">
      <c r="A137" s="1"/>
      <c r="B137" s="103"/>
      <c r="C137" s="104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5" customHeight="1" x14ac:dyDescent="0.2">
      <c r="A138" s="1"/>
      <c r="B138" s="103"/>
      <c r="C138" s="104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5" customHeight="1" x14ac:dyDescent="0.2">
      <c r="A139" s="1"/>
      <c r="B139" s="103"/>
      <c r="C139" s="104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5" customHeight="1" x14ac:dyDescent="0.2">
      <c r="A140" s="1"/>
      <c r="B140" s="103"/>
      <c r="C140" s="104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5" customHeight="1" x14ac:dyDescent="0.2">
      <c r="A141" s="1"/>
      <c r="B141" s="103"/>
      <c r="C141" s="104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5" customHeight="1" x14ac:dyDescent="0.2">
      <c r="A142" s="1"/>
      <c r="B142" s="103"/>
      <c r="C142" s="104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5" customHeight="1" x14ac:dyDescent="0.2">
      <c r="A143" s="1"/>
      <c r="B143" s="103"/>
      <c r="C143" s="104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" customHeight="1" x14ac:dyDescent="0.2">
      <c r="A144" s="1"/>
      <c r="B144" s="103"/>
      <c r="C144" s="104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5" customHeight="1" x14ac:dyDescent="0.2">
      <c r="A145" s="1"/>
      <c r="B145" s="103"/>
      <c r="C145" s="104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5" customHeight="1" x14ac:dyDescent="0.2">
      <c r="A146" s="1"/>
      <c r="B146" s="103"/>
      <c r="C146" s="104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5" customHeight="1" x14ac:dyDescent="0.2">
      <c r="A147" s="1"/>
      <c r="B147" s="103"/>
      <c r="C147" s="104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5" customHeight="1" x14ac:dyDescent="0.2">
      <c r="A148" s="1"/>
      <c r="B148" s="103"/>
      <c r="C148" s="104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5" customHeight="1" x14ac:dyDescent="0.2">
      <c r="A149" s="1"/>
      <c r="B149" s="103"/>
      <c r="C149" s="104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5" customHeight="1" x14ac:dyDescent="0.2">
      <c r="A150" s="1"/>
      <c r="B150" s="103"/>
      <c r="C150" s="104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5" customHeight="1" x14ac:dyDescent="0.2">
      <c r="A151" s="1"/>
      <c r="B151" s="103"/>
      <c r="C151" s="104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5" customHeight="1" x14ac:dyDescent="0.2">
      <c r="A152" s="1"/>
      <c r="B152" s="103"/>
      <c r="C152" s="104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5" customHeight="1" x14ac:dyDescent="0.2">
      <c r="A153" s="1"/>
      <c r="B153" s="103"/>
      <c r="C153" s="104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5" customHeight="1" x14ac:dyDescent="0.2">
      <c r="A154" s="1"/>
      <c r="B154" s="103"/>
      <c r="C154" s="104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5" customHeight="1" x14ac:dyDescent="0.2">
      <c r="A155" s="1"/>
      <c r="B155" s="103"/>
      <c r="C155" s="104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5" customHeight="1" x14ac:dyDescent="0.2">
      <c r="A156" s="1"/>
      <c r="B156" s="103"/>
      <c r="C156" s="104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5" customHeight="1" x14ac:dyDescent="0.2">
      <c r="A157" s="1"/>
      <c r="B157" s="103"/>
      <c r="C157" s="104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5" customHeight="1" x14ac:dyDescent="0.2">
      <c r="A158" s="1"/>
      <c r="B158" s="103"/>
      <c r="C158" s="104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5" customHeight="1" x14ac:dyDescent="0.2">
      <c r="A159" s="1"/>
      <c r="B159" s="103"/>
      <c r="C159" s="104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5" customHeight="1" x14ac:dyDescent="0.2">
      <c r="A160" s="1"/>
      <c r="B160" s="103"/>
      <c r="C160" s="104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5" customHeight="1" x14ac:dyDescent="0.2">
      <c r="A161" s="1"/>
      <c r="B161" s="103"/>
      <c r="C161" s="104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5" customHeight="1" x14ac:dyDescent="0.2">
      <c r="A162" s="1"/>
      <c r="B162" s="103"/>
      <c r="C162" s="104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5" customHeight="1" x14ac:dyDescent="0.2">
      <c r="A163" s="1"/>
      <c r="B163" s="103"/>
      <c r="C163" s="104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5" customHeight="1" x14ac:dyDescent="0.2">
      <c r="A164" s="1"/>
      <c r="B164" s="103"/>
      <c r="C164" s="104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" customHeight="1" x14ac:dyDescent="0.2">
      <c r="A165" s="1"/>
      <c r="B165" s="103"/>
      <c r="C165" s="104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" customHeight="1" x14ac:dyDescent="0.2">
      <c r="A166" s="1"/>
      <c r="B166" s="103"/>
      <c r="C166" s="104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" customHeight="1" x14ac:dyDescent="0.2">
      <c r="A167" s="1"/>
      <c r="B167" s="103"/>
      <c r="C167" s="104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" customHeight="1" x14ac:dyDescent="0.2">
      <c r="A168" s="1"/>
      <c r="B168" s="103"/>
      <c r="C168" s="104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" customHeight="1" x14ac:dyDescent="0.2">
      <c r="A169" s="1"/>
      <c r="B169" s="103"/>
      <c r="C169" s="104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" customHeight="1" x14ac:dyDescent="0.2">
      <c r="A170" s="1"/>
      <c r="B170" s="103"/>
      <c r="C170" s="104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" customHeight="1" x14ac:dyDescent="0.2">
      <c r="A171" s="1"/>
      <c r="B171" s="103"/>
      <c r="C171" s="104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" customHeight="1" x14ac:dyDescent="0.2">
      <c r="A172" s="1"/>
      <c r="B172" s="103"/>
      <c r="C172" s="104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" customHeight="1" x14ac:dyDescent="0.2">
      <c r="A173" s="1"/>
      <c r="B173" s="103"/>
      <c r="C173" s="104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" customHeight="1" x14ac:dyDescent="0.2">
      <c r="A174" s="1"/>
      <c r="B174" s="103"/>
      <c r="C174" s="104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" customHeight="1" x14ac:dyDescent="0.2">
      <c r="A175" s="1"/>
      <c r="B175" s="103"/>
      <c r="C175" s="104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" customHeight="1" x14ac:dyDescent="0.2">
      <c r="A176" s="1"/>
      <c r="B176" s="103"/>
      <c r="C176" s="104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" customHeight="1" x14ac:dyDescent="0.2">
      <c r="A177" s="1"/>
      <c r="B177" s="103"/>
      <c r="C177" s="104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" customHeight="1" x14ac:dyDescent="0.2">
      <c r="A178" s="1"/>
      <c r="B178" s="103"/>
      <c r="C178" s="104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" customHeight="1" x14ac:dyDescent="0.2">
      <c r="A179" s="1"/>
      <c r="B179" s="103"/>
      <c r="C179" s="104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" customHeight="1" x14ac:dyDescent="0.2">
      <c r="A180" s="1"/>
      <c r="B180" s="103"/>
      <c r="C180" s="104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" customHeight="1" x14ac:dyDescent="0.2">
      <c r="A181" s="1"/>
      <c r="B181" s="103"/>
      <c r="C181" s="104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" customHeight="1" x14ac:dyDescent="0.2">
      <c r="A182" s="1"/>
      <c r="B182" s="103"/>
      <c r="C182" s="104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" customHeight="1" x14ac:dyDescent="0.2">
      <c r="A183" s="1"/>
      <c r="B183" s="103"/>
      <c r="C183" s="104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" customHeight="1" x14ac:dyDescent="0.2">
      <c r="A184" s="1"/>
      <c r="B184" s="103"/>
      <c r="C184" s="104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" customHeight="1" x14ac:dyDescent="0.2">
      <c r="A185" s="1"/>
      <c r="B185" s="103"/>
      <c r="C185" s="104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" customHeight="1" x14ac:dyDescent="0.2">
      <c r="A186" s="1"/>
      <c r="B186" s="103"/>
      <c r="C186" s="104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" customHeight="1" x14ac:dyDescent="0.2">
      <c r="A187" s="1"/>
      <c r="B187" s="103"/>
      <c r="C187" s="104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" customHeight="1" x14ac:dyDescent="0.2">
      <c r="A188" s="1"/>
      <c r="B188" s="103"/>
      <c r="C188" s="104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" customHeight="1" x14ac:dyDescent="0.2">
      <c r="A189" s="1"/>
      <c r="B189" s="103"/>
      <c r="C189" s="104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" customHeight="1" x14ac:dyDescent="0.2">
      <c r="A190" s="1"/>
      <c r="B190" s="103"/>
      <c r="C190" s="104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" customHeight="1" x14ac:dyDescent="0.2">
      <c r="A191" s="1"/>
      <c r="B191" s="103"/>
      <c r="C191" s="104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" customHeight="1" x14ac:dyDescent="0.2">
      <c r="A192" s="1"/>
      <c r="B192" s="103"/>
      <c r="C192" s="104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" customHeight="1" x14ac:dyDescent="0.2">
      <c r="A193" s="1"/>
      <c r="B193" s="103"/>
      <c r="C193" s="104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" customHeight="1" x14ac:dyDescent="0.2">
      <c r="A194" s="1"/>
      <c r="B194" s="103"/>
      <c r="C194" s="104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" customHeight="1" x14ac:dyDescent="0.2">
      <c r="A195" s="1"/>
      <c r="B195" s="103"/>
      <c r="C195" s="104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" customHeight="1" x14ac:dyDescent="0.2">
      <c r="A196" s="1"/>
      <c r="B196" s="103"/>
      <c r="C196" s="104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" customHeight="1" x14ac:dyDescent="0.2">
      <c r="A197" s="1"/>
      <c r="B197" s="103"/>
      <c r="C197" s="104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" customHeight="1" x14ac:dyDescent="0.2">
      <c r="A198" s="1"/>
      <c r="B198" s="103"/>
      <c r="C198" s="104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" customHeight="1" x14ac:dyDescent="0.2">
      <c r="A199" s="1"/>
      <c r="B199" s="103"/>
      <c r="C199" s="104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" customHeight="1" x14ac:dyDescent="0.2">
      <c r="A200" s="1"/>
      <c r="B200" s="103"/>
      <c r="C200" s="104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" customHeight="1" x14ac:dyDescent="0.2">
      <c r="A201" s="1"/>
      <c r="B201" s="103"/>
      <c r="C201" s="104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" customHeight="1" x14ac:dyDescent="0.2">
      <c r="A202" s="1"/>
      <c r="B202" s="103"/>
      <c r="C202" s="104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" customHeight="1" x14ac:dyDescent="0.2">
      <c r="A203" s="1"/>
      <c r="B203" s="103"/>
      <c r="C203" s="104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" customHeight="1" x14ac:dyDescent="0.2">
      <c r="A204" s="1"/>
      <c r="B204" s="103"/>
      <c r="C204" s="104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" customHeight="1" x14ac:dyDescent="0.2">
      <c r="A205" s="1"/>
      <c r="B205" s="103"/>
      <c r="C205" s="104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" customHeight="1" x14ac:dyDescent="0.2">
      <c r="A206" s="1"/>
      <c r="B206" s="103"/>
      <c r="C206" s="104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" customHeight="1" x14ac:dyDescent="0.2">
      <c r="A207" s="1"/>
      <c r="B207" s="103"/>
      <c r="C207" s="104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" customHeight="1" x14ac:dyDescent="0.2">
      <c r="A208" s="1"/>
      <c r="B208" s="103"/>
      <c r="C208" s="104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" customHeight="1" x14ac:dyDescent="0.2">
      <c r="A209" s="1"/>
      <c r="B209" s="103"/>
      <c r="C209" s="104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" customHeight="1" x14ac:dyDescent="0.2">
      <c r="A210" s="1"/>
      <c r="B210" s="103"/>
      <c r="C210" s="104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" customHeight="1" x14ac:dyDescent="0.2">
      <c r="A211" s="1"/>
      <c r="B211" s="103"/>
      <c r="C211" s="104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" customHeight="1" x14ac:dyDescent="0.2">
      <c r="A212" s="1"/>
      <c r="B212" s="103"/>
      <c r="C212" s="104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" customHeight="1" x14ac:dyDescent="0.2">
      <c r="A213" s="1"/>
      <c r="B213" s="103"/>
      <c r="C213" s="104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" customHeight="1" x14ac:dyDescent="0.2">
      <c r="A214" s="1"/>
      <c r="B214" s="103"/>
      <c r="C214" s="104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5" customHeight="1" x14ac:dyDescent="0.2">
      <c r="A215" s="1"/>
      <c r="B215" s="103"/>
      <c r="C215" s="104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5" customHeight="1" x14ac:dyDescent="0.2">
      <c r="A216" s="1"/>
      <c r="B216" s="103"/>
      <c r="C216" s="104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5" customHeight="1" x14ac:dyDescent="0.2">
      <c r="A217" s="1"/>
      <c r="B217" s="103"/>
      <c r="C217" s="104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5" customHeight="1" x14ac:dyDescent="0.2">
      <c r="A218" s="1"/>
      <c r="B218" s="103"/>
      <c r="C218" s="104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5" customHeight="1" x14ac:dyDescent="0.2">
      <c r="A219" s="1"/>
      <c r="B219" s="103"/>
      <c r="C219" s="104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5" customHeight="1" x14ac:dyDescent="0.2">
      <c r="A220" s="1"/>
      <c r="B220" s="103"/>
      <c r="C220" s="104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5" customHeight="1" x14ac:dyDescent="0.2">
      <c r="A221" s="1"/>
      <c r="B221" s="103"/>
      <c r="C221" s="104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5" customHeight="1" x14ac:dyDescent="0.2">
      <c r="A222" s="1"/>
      <c r="B222" s="103"/>
      <c r="C222" s="104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5" customHeight="1" x14ac:dyDescent="0.2">
      <c r="A223" s="1"/>
      <c r="B223" s="103"/>
      <c r="C223" s="104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5" customHeight="1" x14ac:dyDescent="0.2">
      <c r="A224" s="1"/>
      <c r="B224" s="103"/>
      <c r="C224" s="104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5" customHeight="1" x14ac:dyDescent="0.2">
      <c r="A225" s="1"/>
      <c r="B225" s="103"/>
      <c r="C225" s="104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5" customHeight="1" x14ac:dyDescent="0.2">
      <c r="A226" s="1"/>
      <c r="B226" s="103"/>
      <c r="C226" s="104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5" customHeight="1" x14ac:dyDescent="0.2">
      <c r="A227" s="1"/>
      <c r="B227" s="103"/>
      <c r="C227" s="104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5" customHeight="1" x14ac:dyDescent="0.2">
      <c r="A228" s="1"/>
      <c r="B228" s="103"/>
      <c r="C228" s="104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5" customHeight="1" x14ac:dyDescent="0.2">
      <c r="A229" s="1"/>
      <c r="B229" s="103"/>
      <c r="C229" s="104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5" customHeight="1" x14ac:dyDescent="0.2">
      <c r="A230" s="1"/>
      <c r="B230" s="103"/>
      <c r="C230" s="104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5" customHeight="1" x14ac:dyDescent="0.2">
      <c r="A231" s="1"/>
      <c r="B231" s="103"/>
      <c r="C231" s="104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5" customHeight="1" x14ac:dyDescent="0.2">
      <c r="A232" s="1"/>
      <c r="B232" s="103"/>
      <c r="C232" s="104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5" customHeight="1" x14ac:dyDescent="0.2">
      <c r="A233" s="1"/>
      <c r="B233" s="103"/>
      <c r="C233" s="104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5" customHeight="1" x14ac:dyDescent="0.2">
      <c r="A234" s="1"/>
      <c r="B234" s="103"/>
      <c r="C234" s="104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5" customHeight="1" x14ac:dyDescent="0.2">
      <c r="A235" s="1"/>
      <c r="B235" s="103"/>
      <c r="C235" s="104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5" customHeight="1" x14ac:dyDescent="0.2">
      <c r="A236" s="1"/>
      <c r="B236" s="103"/>
      <c r="C236" s="104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5" customHeight="1" x14ac:dyDescent="0.2">
      <c r="A237" s="1"/>
      <c r="B237" s="103"/>
      <c r="C237" s="104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5" customHeight="1" x14ac:dyDescent="0.2">
      <c r="A238" s="1"/>
      <c r="B238" s="103"/>
      <c r="C238" s="104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5" customHeight="1" x14ac:dyDescent="0.2">
      <c r="A239" s="1"/>
      <c r="B239" s="103"/>
      <c r="C239" s="104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5" customHeight="1" x14ac:dyDescent="0.2">
      <c r="A240" s="1"/>
      <c r="B240" s="103"/>
      <c r="C240" s="104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5" customHeight="1" x14ac:dyDescent="0.2">
      <c r="A241" s="1"/>
      <c r="B241" s="103"/>
      <c r="C241" s="104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5" customHeight="1" x14ac:dyDescent="0.2">
      <c r="A242" s="1"/>
      <c r="B242" s="103"/>
      <c r="C242" s="104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5" customHeight="1" x14ac:dyDescent="0.2">
      <c r="A243" s="1"/>
      <c r="B243" s="103"/>
      <c r="C243" s="104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5" customHeight="1" x14ac:dyDescent="0.2">
      <c r="A244" s="1"/>
      <c r="B244" s="103"/>
      <c r="C244" s="104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5" customHeight="1" x14ac:dyDescent="0.2">
      <c r="A245" s="1"/>
      <c r="B245" s="103"/>
      <c r="C245" s="104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5" customHeight="1" x14ac:dyDescent="0.2">
      <c r="A246" s="1"/>
      <c r="B246" s="103"/>
      <c r="C246" s="104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5" customHeight="1" x14ac:dyDescent="0.2">
      <c r="A247" s="1"/>
      <c r="B247" s="103"/>
      <c r="C247" s="104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5" customHeight="1" x14ac:dyDescent="0.2">
      <c r="A248" s="1"/>
      <c r="B248" s="103"/>
      <c r="C248" s="104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5" customHeight="1" x14ac:dyDescent="0.2">
      <c r="A249" s="1"/>
      <c r="B249" s="103"/>
      <c r="C249" s="104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5" customHeight="1" x14ac:dyDescent="0.2">
      <c r="A250" s="1"/>
      <c r="B250" s="103"/>
      <c r="C250" s="104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5" customHeight="1" x14ac:dyDescent="0.2">
      <c r="A251" s="1"/>
      <c r="B251" s="103"/>
      <c r="C251" s="104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5" customHeight="1" x14ac:dyDescent="0.2">
      <c r="A252" s="1"/>
      <c r="B252" s="103"/>
      <c r="C252" s="104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5" customHeight="1" x14ac:dyDescent="0.2">
      <c r="A253" s="1"/>
      <c r="B253" s="103"/>
      <c r="C253" s="104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5" customHeight="1" x14ac:dyDescent="0.2">
      <c r="A254" s="1"/>
      <c r="B254" s="103"/>
      <c r="C254" s="104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5" customHeight="1" x14ac:dyDescent="0.2">
      <c r="A255" s="1"/>
      <c r="B255" s="103"/>
      <c r="C255" s="104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5" customHeight="1" x14ac:dyDescent="0.2">
      <c r="A256" s="1"/>
      <c r="B256" s="103"/>
      <c r="C256" s="104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5" customHeight="1" x14ac:dyDescent="0.2">
      <c r="A257" s="1"/>
      <c r="B257" s="103"/>
      <c r="C257" s="104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5" customHeight="1" x14ac:dyDescent="0.2">
      <c r="A258" s="1"/>
      <c r="B258" s="103"/>
      <c r="C258" s="104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5" customHeight="1" x14ac:dyDescent="0.2">
      <c r="A259" s="1"/>
      <c r="B259" s="103"/>
      <c r="C259" s="104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5" customHeight="1" x14ac:dyDescent="0.2">
      <c r="A260" s="1"/>
      <c r="B260" s="103"/>
      <c r="C260" s="104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5" customHeight="1" x14ac:dyDescent="0.2">
      <c r="A261" s="1"/>
      <c r="B261" s="103"/>
      <c r="C261" s="104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5" customHeight="1" x14ac:dyDescent="0.2">
      <c r="A262" s="1"/>
      <c r="B262" s="103"/>
      <c r="C262" s="104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5" customHeight="1" x14ac:dyDescent="0.2">
      <c r="A263" s="1"/>
      <c r="B263" s="103"/>
      <c r="C263" s="104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5" customHeight="1" x14ac:dyDescent="0.2">
      <c r="A264" s="1"/>
      <c r="B264" s="103"/>
      <c r="C264" s="104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5" customHeight="1" x14ac:dyDescent="0.2">
      <c r="A265" s="1"/>
      <c r="B265" s="103"/>
      <c r="C265" s="104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5" customHeight="1" x14ac:dyDescent="0.2">
      <c r="A266" s="1"/>
      <c r="B266" s="103"/>
      <c r="C266" s="104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5" customHeight="1" x14ac:dyDescent="0.2">
      <c r="A267" s="1"/>
      <c r="B267" s="103"/>
      <c r="C267" s="104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5" customHeight="1" x14ac:dyDescent="0.2">
      <c r="A268" s="1"/>
      <c r="B268" s="103"/>
      <c r="C268" s="104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5" customHeight="1" x14ac:dyDescent="0.2">
      <c r="A269" s="1"/>
      <c r="B269" s="103"/>
      <c r="C269" s="104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5" customHeight="1" x14ac:dyDescent="0.2">
      <c r="A270" s="1"/>
      <c r="B270" s="103"/>
      <c r="C270" s="104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5" customHeight="1" x14ac:dyDescent="0.2">
      <c r="A271" s="1"/>
      <c r="B271" s="103"/>
      <c r="C271" s="104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5" customHeight="1" x14ac:dyDescent="0.2">
      <c r="A272" s="1"/>
      <c r="B272" s="103"/>
      <c r="C272" s="104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5" customHeight="1" x14ac:dyDescent="0.2">
      <c r="A273" s="1"/>
      <c r="B273" s="103"/>
      <c r="C273" s="104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5" customHeight="1" x14ac:dyDescent="0.2">
      <c r="A274" s="1"/>
      <c r="B274" s="103"/>
      <c r="C274" s="104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5" customHeight="1" x14ac:dyDescent="0.2">
      <c r="A275" s="1"/>
      <c r="B275" s="103"/>
      <c r="C275" s="104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5" customHeight="1" x14ac:dyDescent="0.2">
      <c r="A276" s="1"/>
      <c r="B276" s="103"/>
      <c r="C276" s="104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5" customHeight="1" x14ac:dyDescent="0.2">
      <c r="A277" s="1"/>
      <c r="B277" s="103"/>
      <c r="C277" s="104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5" customHeight="1" x14ac:dyDescent="0.2">
      <c r="A278" s="1"/>
      <c r="B278" s="103"/>
      <c r="C278" s="104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5" customHeight="1" x14ac:dyDescent="0.2">
      <c r="A279" s="1"/>
      <c r="B279" s="103"/>
      <c r="C279" s="104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5" customHeight="1" x14ac:dyDescent="0.2">
      <c r="A280" s="1"/>
      <c r="B280" s="103"/>
      <c r="C280" s="104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5" customHeight="1" x14ac:dyDescent="0.2">
      <c r="A281" s="1"/>
      <c r="B281" s="103"/>
      <c r="C281" s="104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5" customHeight="1" x14ac:dyDescent="0.2">
      <c r="A282" s="1"/>
      <c r="B282" s="103"/>
      <c r="C282" s="104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5" customHeight="1" x14ac:dyDescent="0.2">
      <c r="A283" s="1"/>
      <c r="B283" s="103"/>
      <c r="C283" s="104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5" customHeight="1" x14ac:dyDescent="0.2">
      <c r="A284" s="1"/>
      <c r="B284" s="103"/>
      <c r="C284" s="104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5" customHeight="1" x14ac:dyDescent="0.2">
      <c r="A285" s="1"/>
      <c r="B285" s="103"/>
      <c r="C285" s="104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5" customHeight="1" x14ac:dyDescent="0.2">
      <c r="A286" s="1"/>
      <c r="B286" s="103"/>
      <c r="C286" s="104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5" customHeight="1" x14ac:dyDescent="0.2">
      <c r="A287" s="1"/>
      <c r="B287" s="103"/>
      <c r="C287" s="104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5" customHeight="1" x14ac:dyDescent="0.2">
      <c r="A288" s="1"/>
      <c r="B288" s="103"/>
      <c r="C288" s="104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5" customHeight="1" x14ac:dyDescent="0.2">
      <c r="A289" s="1"/>
      <c r="B289" s="103"/>
      <c r="C289" s="104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5" customHeight="1" x14ac:dyDescent="0.2">
      <c r="A290" s="1"/>
      <c r="B290" s="103"/>
      <c r="C290" s="104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5" customHeight="1" x14ac:dyDescent="0.2">
      <c r="A291" s="1"/>
      <c r="B291" s="103"/>
      <c r="C291" s="104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5" customHeight="1" x14ac:dyDescent="0.2">
      <c r="A292" s="1"/>
      <c r="B292" s="103"/>
      <c r="C292" s="104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5" customHeight="1" x14ac:dyDescent="0.2">
      <c r="A293" s="1"/>
      <c r="B293" s="103"/>
      <c r="C293" s="104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5" customHeight="1" x14ac:dyDescent="0.2">
      <c r="A294" s="1"/>
      <c r="B294" s="103"/>
      <c r="C294" s="104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5" customHeight="1" x14ac:dyDescent="0.2">
      <c r="A295" s="1"/>
      <c r="B295" s="103"/>
      <c r="C295" s="104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5" customHeight="1" x14ac:dyDescent="0.2">
      <c r="A296" s="1"/>
      <c r="B296" s="103"/>
      <c r="C296" s="104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5" customHeight="1" x14ac:dyDescent="0.2">
      <c r="A297" s="1"/>
      <c r="B297" s="103"/>
      <c r="C297" s="104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5" customHeight="1" x14ac:dyDescent="0.2">
      <c r="A298" s="1"/>
      <c r="B298" s="103"/>
      <c r="C298" s="104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5" customHeight="1" x14ac:dyDescent="0.2">
      <c r="A299" s="1"/>
      <c r="B299" s="103"/>
      <c r="C299" s="104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5" customHeight="1" x14ac:dyDescent="0.2">
      <c r="A300" s="1"/>
      <c r="B300" s="103"/>
      <c r="C300" s="104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5" customHeight="1" x14ac:dyDescent="0.2">
      <c r="A301" s="1"/>
      <c r="B301" s="103"/>
      <c r="C301" s="104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5" customHeight="1" x14ac:dyDescent="0.2">
      <c r="A302" s="1"/>
      <c r="B302" s="103"/>
      <c r="C302" s="104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5" customHeight="1" x14ac:dyDescent="0.2">
      <c r="A303" s="1"/>
      <c r="B303" s="103"/>
      <c r="C303" s="104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5" customHeight="1" x14ac:dyDescent="0.2">
      <c r="A304" s="1"/>
      <c r="B304" s="103"/>
      <c r="C304" s="104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5" customHeight="1" x14ac:dyDescent="0.2">
      <c r="A305" s="1"/>
      <c r="B305" s="103"/>
      <c r="C305" s="104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5" customHeight="1" x14ac:dyDescent="0.2">
      <c r="A306" s="1"/>
      <c r="B306" s="103"/>
      <c r="C306" s="104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5" customHeight="1" x14ac:dyDescent="0.2">
      <c r="A307" s="1"/>
      <c r="B307" s="103"/>
      <c r="C307" s="104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5" customHeight="1" x14ac:dyDescent="0.2">
      <c r="A308" s="1"/>
      <c r="B308" s="103"/>
      <c r="C308" s="104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5" customHeight="1" x14ac:dyDescent="0.2">
      <c r="A309" s="1"/>
      <c r="B309" s="103"/>
      <c r="C309" s="104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5" customHeight="1" x14ac:dyDescent="0.2">
      <c r="A310" s="1"/>
      <c r="B310" s="103"/>
      <c r="C310" s="104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5" customHeight="1" x14ac:dyDescent="0.2">
      <c r="A311" s="1"/>
      <c r="B311" s="103"/>
      <c r="C311" s="104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5" customHeight="1" x14ac:dyDescent="0.2">
      <c r="A312" s="1"/>
      <c r="B312" s="103"/>
      <c r="C312" s="104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5" customHeight="1" x14ac:dyDescent="0.2">
      <c r="A313" s="1"/>
      <c r="B313" s="103"/>
      <c r="C313" s="104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5" customHeight="1" x14ac:dyDescent="0.2">
      <c r="A314" s="1"/>
      <c r="B314" s="103"/>
      <c r="C314" s="104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5" customHeight="1" x14ac:dyDescent="0.2">
      <c r="A315" s="1"/>
      <c r="B315" s="103"/>
      <c r="C315" s="104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5" customHeight="1" x14ac:dyDescent="0.2">
      <c r="A316" s="1"/>
      <c r="B316" s="103"/>
      <c r="C316" s="104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5" customHeight="1" x14ac:dyDescent="0.2">
      <c r="A317" s="1"/>
      <c r="B317" s="103"/>
      <c r="C317" s="104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5" customHeight="1" x14ac:dyDescent="0.2">
      <c r="A318" s="1"/>
      <c r="B318" s="103"/>
      <c r="C318" s="104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5" customHeight="1" x14ac:dyDescent="0.2">
      <c r="A319" s="1"/>
      <c r="B319" s="103"/>
      <c r="C319" s="104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5" customHeight="1" x14ac:dyDescent="0.2">
      <c r="A320" s="1"/>
      <c r="B320" s="103"/>
      <c r="C320" s="104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5" customHeight="1" x14ac:dyDescent="0.2">
      <c r="A321" s="1"/>
      <c r="B321" s="103"/>
      <c r="C321" s="104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5" customHeight="1" x14ac:dyDescent="0.2">
      <c r="A322" s="1"/>
      <c r="B322" s="103"/>
      <c r="C322" s="104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5" customHeight="1" x14ac:dyDescent="0.2">
      <c r="A323" s="1"/>
      <c r="B323" s="103"/>
      <c r="C323" s="104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5" customHeight="1" x14ac:dyDescent="0.2">
      <c r="A324" s="1"/>
      <c r="B324" s="103"/>
      <c r="C324" s="104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5" customHeight="1" x14ac:dyDescent="0.2">
      <c r="A325" s="1"/>
      <c r="B325" s="103"/>
      <c r="C325" s="104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5" customHeight="1" x14ac:dyDescent="0.2">
      <c r="A326" s="1"/>
      <c r="B326" s="103"/>
      <c r="C326" s="104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5" customHeight="1" x14ac:dyDescent="0.2">
      <c r="A327" s="1"/>
      <c r="B327" s="103"/>
      <c r="C327" s="104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5" customHeight="1" x14ac:dyDescent="0.2">
      <c r="A328" s="1"/>
      <c r="B328" s="103"/>
      <c r="C328" s="104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5" customHeight="1" x14ac:dyDescent="0.2">
      <c r="A329" s="1"/>
      <c r="B329" s="103"/>
      <c r="C329" s="104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5" customHeight="1" x14ac:dyDescent="0.2">
      <c r="A330" s="1"/>
      <c r="B330" s="103"/>
      <c r="C330" s="104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5" customHeight="1" x14ac:dyDescent="0.2">
      <c r="A331" s="1"/>
      <c r="B331" s="103"/>
      <c r="C331" s="104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5" customHeight="1" x14ac:dyDescent="0.2">
      <c r="A332" s="1"/>
      <c r="B332" s="103"/>
      <c r="C332" s="104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5" customHeight="1" x14ac:dyDescent="0.2">
      <c r="A333" s="1"/>
      <c r="B333" s="103"/>
      <c r="C333" s="104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5" customHeight="1" x14ac:dyDescent="0.2">
      <c r="A334" s="1"/>
      <c r="B334" s="103"/>
      <c r="C334" s="104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5" customHeight="1" x14ac:dyDescent="0.2">
      <c r="A335" s="1"/>
      <c r="B335" s="103"/>
      <c r="C335" s="104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5" customHeight="1" x14ac:dyDescent="0.2">
      <c r="A336" s="1"/>
      <c r="B336" s="103"/>
      <c r="C336" s="104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5" customHeight="1" x14ac:dyDescent="0.2">
      <c r="A337" s="1"/>
      <c r="B337" s="103"/>
      <c r="C337" s="104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5" customHeight="1" x14ac:dyDescent="0.2">
      <c r="A338" s="1"/>
      <c r="B338" s="103"/>
      <c r="C338" s="104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5" customHeight="1" x14ac:dyDescent="0.2">
      <c r="A339" s="1"/>
      <c r="B339" s="103"/>
      <c r="C339" s="104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5" customHeight="1" x14ac:dyDescent="0.2">
      <c r="A340" s="1"/>
      <c r="B340" s="103"/>
      <c r="C340" s="104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5" customHeight="1" x14ac:dyDescent="0.2">
      <c r="A341" s="1"/>
      <c r="B341" s="103"/>
      <c r="C341" s="104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5" customHeight="1" x14ac:dyDescent="0.2">
      <c r="A342" s="1"/>
      <c r="B342" s="103"/>
      <c r="C342" s="104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5" customHeight="1" x14ac:dyDescent="0.2">
      <c r="A343" s="1"/>
      <c r="B343" s="103"/>
      <c r="C343" s="104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5" customHeight="1" x14ac:dyDescent="0.2">
      <c r="A344" s="1"/>
      <c r="B344" s="103"/>
      <c r="C344" s="104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5" customHeight="1" x14ac:dyDescent="0.2">
      <c r="A345" s="1"/>
      <c r="B345" s="103"/>
      <c r="C345" s="104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5" customHeight="1" x14ac:dyDescent="0.2">
      <c r="A346" s="1"/>
      <c r="B346" s="103"/>
      <c r="C346" s="104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5" customHeight="1" x14ac:dyDescent="0.2">
      <c r="A347" s="1"/>
      <c r="B347" s="103"/>
      <c r="C347" s="104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5" customHeight="1" x14ac:dyDescent="0.2">
      <c r="A348" s="1"/>
      <c r="B348" s="103"/>
      <c r="C348" s="104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5" customHeight="1" x14ac:dyDescent="0.2">
      <c r="A349" s="1"/>
      <c r="B349" s="103"/>
      <c r="C349" s="104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5" customHeight="1" x14ac:dyDescent="0.2">
      <c r="A350" s="1"/>
      <c r="B350" s="103"/>
      <c r="C350" s="104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5" customHeight="1" x14ac:dyDescent="0.2">
      <c r="A351" s="1"/>
      <c r="B351" s="103"/>
      <c r="C351" s="104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5" customHeight="1" x14ac:dyDescent="0.2">
      <c r="A352" s="1"/>
      <c r="B352" s="103"/>
      <c r="C352" s="104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5" customHeight="1" x14ac:dyDescent="0.2">
      <c r="A353" s="1"/>
      <c r="B353" s="103"/>
      <c r="C353" s="104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5" customHeight="1" x14ac:dyDescent="0.2">
      <c r="A354" s="1"/>
      <c r="B354" s="103"/>
      <c r="C354" s="104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5" customHeight="1" x14ac:dyDescent="0.2">
      <c r="A355" s="1"/>
      <c r="B355" s="103"/>
      <c r="C355" s="104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5" customHeight="1" x14ac:dyDescent="0.2">
      <c r="A356" s="1"/>
      <c r="B356" s="103"/>
      <c r="C356" s="104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5" customHeight="1" x14ac:dyDescent="0.2">
      <c r="A357" s="1"/>
      <c r="B357" s="103"/>
      <c r="C357" s="104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5" customHeight="1" x14ac:dyDescent="0.2">
      <c r="A358" s="1"/>
      <c r="B358" s="103"/>
      <c r="C358" s="104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5" customHeight="1" x14ac:dyDescent="0.2">
      <c r="A359" s="1"/>
      <c r="B359" s="103"/>
      <c r="C359" s="104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5" customHeight="1" x14ac:dyDescent="0.2">
      <c r="A360" s="1"/>
      <c r="B360" s="103"/>
      <c r="C360" s="104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5" customHeight="1" x14ac:dyDescent="0.2">
      <c r="A361" s="1"/>
      <c r="B361" s="103"/>
      <c r="C361" s="104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5" customHeight="1" x14ac:dyDescent="0.2">
      <c r="A362" s="1"/>
      <c r="B362" s="103"/>
      <c r="C362" s="104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5" customHeight="1" x14ac:dyDescent="0.2">
      <c r="A363" s="1"/>
      <c r="B363" s="103"/>
      <c r="C363" s="104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5" customHeight="1" x14ac:dyDescent="0.2">
      <c r="A364" s="1"/>
      <c r="B364" s="103"/>
      <c r="C364" s="104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5" customHeight="1" x14ac:dyDescent="0.2">
      <c r="A365" s="1"/>
      <c r="B365" s="103"/>
      <c r="C365" s="104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5" customHeight="1" x14ac:dyDescent="0.2">
      <c r="A366" s="1"/>
      <c r="B366" s="103"/>
      <c r="C366" s="104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5" customHeight="1" x14ac:dyDescent="0.2">
      <c r="A367" s="1"/>
      <c r="B367" s="103"/>
      <c r="C367" s="104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5" customHeight="1" x14ac:dyDescent="0.2">
      <c r="A368" s="1"/>
      <c r="B368" s="103"/>
      <c r="C368" s="104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5" customHeight="1" x14ac:dyDescent="0.2">
      <c r="A369" s="1"/>
      <c r="B369" s="103"/>
      <c r="C369" s="104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5" customHeight="1" x14ac:dyDescent="0.2">
      <c r="A370" s="1"/>
      <c r="B370" s="103"/>
      <c r="C370" s="104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5" customHeight="1" x14ac:dyDescent="0.2">
      <c r="A371" s="1"/>
      <c r="B371" s="103"/>
      <c r="C371" s="104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5" customHeight="1" x14ac:dyDescent="0.2">
      <c r="A372" s="1"/>
      <c r="B372" s="103"/>
      <c r="C372" s="104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5" customHeight="1" x14ac:dyDescent="0.2">
      <c r="A373" s="1"/>
      <c r="B373" s="103"/>
      <c r="C373" s="104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5" customHeight="1" x14ac:dyDescent="0.2">
      <c r="A374" s="1"/>
      <c r="B374" s="103"/>
      <c r="C374" s="104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5" customHeight="1" x14ac:dyDescent="0.2">
      <c r="A375" s="1"/>
      <c r="B375" s="103"/>
      <c r="C375" s="104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5" customHeight="1" x14ac:dyDescent="0.2">
      <c r="A376" s="1"/>
      <c r="B376" s="103"/>
      <c r="C376" s="104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5" customHeight="1" x14ac:dyDescent="0.2">
      <c r="A377" s="1"/>
      <c r="B377" s="103"/>
      <c r="C377" s="104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5" customHeight="1" x14ac:dyDescent="0.2">
      <c r="A378" s="1"/>
      <c r="B378" s="103"/>
      <c r="C378" s="104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5" customHeight="1" x14ac:dyDescent="0.2">
      <c r="A379" s="1"/>
      <c r="B379" s="103"/>
      <c r="C379" s="104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5" customHeight="1" x14ac:dyDescent="0.2">
      <c r="A380" s="1"/>
      <c r="B380" s="103"/>
      <c r="C380" s="104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5" customHeight="1" x14ac:dyDescent="0.2">
      <c r="A381" s="1"/>
      <c r="B381" s="103"/>
      <c r="C381" s="104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5" customHeight="1" x14ac:dyDescent="0.2">
      <c r="A382" s="1"/>
      <c r="B382" s="103"/>
      <c r="C382" s="104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5" customHeight="1" x14ac:dyDescent="0.2">
      <c r="A383" s="1"/>
      <c r="B383" s="103"/>
      <c r="C383" s="104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5" customHeight="1" x14ac:dyDescent="0.2">
      <c r="A384" s="1"/>
      <c r="B384" s="103"/>
      <c r="C384" s="104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5" customHeight="1" x14ac:dyDescent="0.2">
      <c r="A385" s="1"/>
      <c r="B385" s="103"/>
      <c r="C385" s="104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5" customHeight="1" x14ac:dyDescent="0.2">
      <c r="A386" s="1"/>
      <c r="B386" s="103"/>
      <c r="C386" s="104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5" customHeight="1" x14ac:dyDescent="0.2">
      <c r="A387" s="1"/>
      <c r="B387" s="103"/>
      <c r="C387" s="104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5" customHeight="1" x14ac:dyDescent="0.2">
      <c r="A388" s="1"/>
      <c r="B388" s="103"/>
      <c r="C388" s="104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5" customHeight="1" x14ac:dyDescent="0.2">
      <c r="A389" s="1"/>
      <c r="B389" s="103"/>
      <c r="C389" s="104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5" customHeight="1" x14ac:dyDescent="0.2">
      <c r="A390" s="1"/>
      <c r="B390" s="103"/>
      <c r="C390" s="104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5" customHeight="1" x14ac:dyDescent="0.2">
      <c r="A391" s="1"/>
      <c r="B391" s="103"/>
      <c r="C391" s="104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5" customHeight="1" x14ac:dyDescent="0.2">
      <c r="A392" s="1"/>
      <c r="B392" s="103"/>
      <c r="C392" s="104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5" customHeight="1" x14ac:dyDescent="0.2">
      <c r="A393" s="1"/>
      <c r="B393" s="103"/>
      <c r="C393" s="104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5" customHeight="1" x14ac:dyDescent="0.2">
      <c r="A394" s="1"/>
      <c r="B394" s="103"/>
      <c r="C394" s="104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5" customHeight="1" x14ac:dyDescent="0.2">
      <c r="A395" s="1"/>
      <c r="B395" s="103"/>
      <c r="C395" s="104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5" customHeight="1" x14ac:dyDescent="0.2">
      <c r="A396" s="1"/>
      <c r="B396" s="103"/>
      <c r="C396" s="104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5" customHeight="1" x14ac:dyDescent="0.2">
      <c r="A397" s="1"/>
      <c r="B397" s="103"/>
      <c r="C397" s="104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5" customHeight="1" x14ac:dyDescent="0.2">
      <c r="A398" s="1"/>
      <c r="B398" s="103"/>
      <c r="C398" s="104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5" customHeight="1" x14ac:dyDescent="0.2">
      <c r="A399" s="1"/>
      <c r="B399" s="103"/>
      <c r="C399" s="104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5" customHeight="1" x14ac:dyDescent="0.2">
      <c r="A400" s="1"/>
      <c r="B400" s="103"/>
      <c r="C400" s="104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5" customHeight="1" x14ac:dyDescent="0.2">
      <c r="A401" s="1"/>
      <c r="B401" s="103"/>
      <c r="C401" s="104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5" customHeight="1" x14ac:dyDescent="0.2">
      <c r="A402" s="1"/>
      <c r="B402" s="103"/>
      <c r="C402" s="104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5" customHeight="1" x14ac:dyDescent="0.2">
      <c r="A403" s="1"/>
      <c r="B403" s="103"/>
      <c r="C403" s="104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5" customHeight="1" x14ac:dyDescent="0.2">
      <c r="A404" s="1"/>
      <c r="B404" s="103"/>
      <c r="C404" s="104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5" customHeight="1" x14ac:dyDescent="0.2">
      <c r="A405" s="1"/>
      <c r="B405" s="103"/>
      <c r="C405" s="104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5" customHeight="1" x14ac:dyDescent="0.2">
      <c r="A406" s="1"/>
      <c r="B406" s="103"/>
      <c r="C406" s="104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5" customHeight="1" x14ac:dyDescent="0.2">
      <c r="A407" s="1"/>
      <c r="B407" s="103"/>
      <c r="C407" s="104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5" customHeight="1" x14ac:dyDescent="0.2">
      <c r="A408" s="1"/>
      <c r="B408" s="103"/>
      <c r="C408" s="104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5" customHeight="1" x14ac:dyDescent="0.2">
      <c r="A409" s="1"/>
      <c r="B409" s="103"/>
      <c r="C409" s="104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5" customHeight="1" x14ac:dyDescent="0.2">
      <c r="A410" s="1"/>
      <c r="B410" s="103"/>
      <c r="C410" s="104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5" customHeight="1" x14ac:dyDescent="0.2">
      <c r="A411" s="1"/>
      <c r="B411" s="103"/>
      <c r="C411" s="104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5" customHeight="1" x14ac:dyDescent="0.2">
      <c r="A412" s="1"/>
      <c r="B412" s="103"/>
      <c r="C412" s="104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5" customHeight="1" x14ac:dyDescent="0.2">
      <c r="A413" s="1"/>
      <c r="B413" s="103"/>
      <c r="C413" s="104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5" customHeight="1" x14ac:dyDescent="0.2">
      <c r="A414" s="1"/>
      <c r="B414" s="103"/>
      <c r="C414" s="104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5" customHeight="1" x14ac:dyDescent="0.2">
      <c r="A415" s="1"/>
      <c r="B415" s="103"/>
      <c r="C415" s="104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5" customHeight="1" x14ac:dyDescent="0.2">
      <c r="A416" s="1"/>
      <c r="B416" s="103"/>
      <c r="C416" s="104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5" customHeight="1" x14ac:dyDescent="0.2">
      <c r="A417" s="1"/>
      <c r="B417" s="103"/>
      <c r="C417" s="104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5" customHeight="1" x14ac:dyDescent="0.2">
      <c r="A418" s="1"/>
      <c r="B418" s="103"/>
      <c r="C418" s="104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5" customHeight="1" x14ac:dyDescent="0.2">
      <c r="A419" s="1"/>
      <c r="B419" s="103"/>
      <c r="C419" s="104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5" customHeight="1" x14ac:dyDescent="0.2">
      <c r="A420" s="1"/>
      <c r="B420" s="103"/>
      <c r="C420" s="104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5" customHeight="1" x14ac:dyDescent="0.2">
      <c r="A421" s="1"/>
      <c r="B421" s="103"/>
      <c r="C421" s="104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5" customHeight="1" x14ac:dyDescent="0.2">
      <c r="A422" s="1"/>
      <c r="B422" s="103"/>
      <c r="C422" s="104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5" customHeight="1" x14ac:dyDescent="0.2">
      <c r="A423" s="1"/>
      <c r="B423" s="103"/>
      <c r="C423" s="104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5" customHeight="1" x14ac:dyDescent="0.2">
      <c r="A424" s="1"/>
      <c r="B424" s="103"/>
      <c r="C424" s="104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5" customHeight="1" x14ac:dyDescent="0.2">
      <c r="A425" s="1"/>
      <c r="B425" s="103"/>
      <c r="C425" s="104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5" customHeight="1" x14ac:dyDescent="0.2">
      <c r="A426" s="1"/>
      <c r="B426" s="103"/>
      <c r="C426" s="104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5" customHeight="1" x14ac:dyDescent="0.2">
      <c r="A427" s="1"/>
      <c r="B427" s="103"/>
      <c r="C427" s="104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5" customHeight="1" x14ac:dyDescent="0.2">
      <c r="A428" s="1"/>
      <c r="B428" s="103"/>
      <c r="C428" s="104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5" customHeight="1" x14ac:dyDescent="0.2">
      <c r="A429" s="1"/>
      <c r="B429" s="103"/>
      <c r="C429" s="104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5" customHeight="1" x14ac:dyDescent="0.2">
      <c r="A430" s="1"/>
      <c r="B430" s="103"/>
      <c r="C430" s="104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5" customHeight="1" x14ac:dyDescent="0.2">
      <c r="A431" s="1"/>
      <c r="B431" s="103"/>
      <c r="C431" s="104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5" customHeight="1" x14ac:dyDescent="0.2">
      <c r="A432" s="1"/>
      <c r="B432" s="103"/>
      <c r="C432" s="104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5" customHeight="1" x14ac:dyDescent="0.2">
      <c r="A433" s="1"/>
      <c r="B433" s="103"/>
      <c r="C433" s="104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5" customHeight="1" x14ac:dyDescent="0.2">
      <c r="A434" s="1"/>
      <c r="B434" s="103"/>
      <c r="C434" s="104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5" customHeight="1" x14ac:dyDescent="0.2">
      <c r="A435" s="1"/>
      <c r="B435" s="103"/>
      <c r="C435" s="104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5" customHeight="1" x14ac:dyDescent="0.2">
      <c r="A436" s="1"/>
      <c r="B436" s="103"/>
      <c r="C436" s="104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5" customHeight="1" x14ac:dyDescent="0.2">
      <c r="A437" s="1"/>
      <c r="B437" s="103"/>
      <c r="C437" s="104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5" customHeight="1" x14ac:dyDescent="0.2">
      <c r="A438" s="1"/>
      <c r="B438" s="103"/>
      <c r="C438" s="104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5" customHeight="1" x14ac:dyDescent="0.2">
      <c r="A439" s="1"/>
      <c r="B439" s="103"/>
      <c r="C439" s="104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5" customHeight="1" x14ac:dyDescent="0.2">
      <c r="A440" s="1"/>
      <c r="B440" s="103"/>
      <c r="C440" s="104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5" customHeight="1" x14ac:dyDescent="0.2">
      <c r="A441" s="1"/>
      <c r="B441" s="103"/>
      <c r="C441" s="104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5" customHeight="1" x14ac:dyDescent="0.2">
      <c r="A442" s="1"/>
      <c r="B442" s="103"/>
      <c r="C442" s="104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5" customHeight="1" x14ac:dyDescent="0.2">
      <c r="A443" s="1"/>
      <c r="B443" s="103"/>
      <c r="C443" s="104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5" customHeight="1" x14ac:dyDescent="0.2">
      <c r="A444" s="1"/>
      <c r="B444" s="103"/>
      <c r="C444" s="104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5" customHeight="1" x14ac:dyDescent="0.2">
      <c r="A445" s="1"/>
      <c r="B445" s="103"/>
      <c r="C445" s="104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5" customHeight="1" x14ac:dyDescent="0.2">
      <c r="A446" s="1"/>
      <c r="B446" s="103"/>
      <c r="C446" s="104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5" customHeight="1" x14ac:dyDescent="0.2">
      <c r="A447" s="1"/>
      <c r="B447" s="103"/>
      <c r="C447" s="104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5" customHeight="1" x14ac:dyDescent="0.2">
      <c r="A448" s="1"/>
      <c r="B448" s="103"/>
      <c r="C448" s="104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5" customHeight="1" x14ac:dyDescent="0.2">
      <c r="A449" s="1"/>
      <c r="B449" s="103"/>
      <c r="C449" s="104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5" customHeight="1" x14ac:dyDescent="0.2">
      <c r="A450" s="1"/>
      <c r="B450" s="103"/>
      <c r="C450" s="104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5" customHeight="1" x14ac:dyDescent="0.2">
      <c r="A451" s="1"/>
      <c r="B451" s="103"/>
      <c r="C451" s="104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5" customHeight="1" x14ac:dyDescent="0.2">
      <c r="A452" s="1"/>
      <c r="B452" s="103"/>
      <c r="C452" s="104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5" customHeight="1" x14ac:dyDescent="0.2">
      <c r="A453" s="1"/>
      <c r="B453" s="103"/>
      <c r="C453" s="104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5" customHeight="1" x14ac:dyDescent="0.2">
      <c r="A454" s="1"/>
      <c r="B454" s="103"/>
      <c r="C454" s="104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5" customHeight="1" x14ac:dyDescent="0.2">
      <c r="A455" s="1"/>
      <c r="B455" s="103"/>
      <c r="C455" s="104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5" customHeight="1" x14ac:dyDescent="0.2">
      <c r="A456" s="1"/>
      <c r="B456" s="103"/>
      <c r="C456" s="104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5" customHeight="1" x14ac:dyDescent="0.2">
      <c r="A457" s="1"/>
      <c r="B457" s="103"/>
      <c r="C457" s="104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5" customHeight="1" x14ac:dyDescent="0.2">
      <c r="A458" s="1"/>
      <c r="B458" s="103"/>
      <c r="C458" s="104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5" customHeight="1" x14ac:dyDescent="0.2">
      <c r="A459" s="1"/>
      <c r="B459" s="103"/>
      <c r="C459" s="104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5" customHeight="1" x14ac:dyDescent="0.2">
      <c r="A460" s="1"/>
      <c r="B460" s="103"/>
      <c r="C460" s="104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5" customHeight="1" x14ac:dyDescent="0.2">
      <c r="A461" s="1"/>
      <c r="B461" s="103"/>
      <c r="C461" s="104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5" customHeight="1" x14ac:dyDescent="0.2">
      <c r="A462" s="1"/>
      <c r="B462" s="103"/>
      <c r="C462" s="104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5" customHeight="1" x14ac:dyDescent="0.2">
      <c r="A463" s="1"/>
      <c r="B463" s="103"/>
      <c r="C463" s="104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5" customHeight="1" x14ac:dyDescent="0.2">
      <c r="A464" s="1"/>
      <c r="B464" s="103"/>
      <c r="C464" s="104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5" customHeight="1" x14ac:dyDescent="0.2">
      <c r="A465" s="1"/>
      <c r="B465" s="103"/>
      <c r="C465" s="104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5" customHeight="1" x14ac:dyDescent="0.2">
      <c r="A466" s="1"/>
      <c r="B466" s="103"/>
      <c r="C466" s="104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5" customHeight="1" x14ac:dyDescent="0.2">
      <c r="A467" s="1"/>
      <c r="B467" s="103"/>
      <c r="C467" s="104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5" customHeight="1" x14ac:dyDescent="0.2">
      <c r="A468" s="1"/>
      <c r="B468" s="103"/>
      <c r="C468" s="104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5" customHeight="1" x14ac:dyDescent="0.2">
      <c r="A469" s="1"/>
      <c r="B469" s="103"/>
      <c r="C469" s="104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5" customHeight="1" x14ac:dyDescent="0.2">
      <c r="A470" s="1"/>
      <c r="B470" s="103"/>
      <c r="C470" s="104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5" customHeight="1" x14ac:dyDescent="0.2">
      <c r="A471" s="1"/>
      <c r="B471" s="103"/>
      <c r="C471" s="104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5" customHeight="1" x14ac:dyDescent="0.2">
      <c r="A472" s="1"/>
      <c r="B472" s="103"/>
      <c r="C472" s="104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5" customHeight="1" x14ac:dyDescent="0.2">
      <c r="A473" s="1"/>
      <c r="B473" s="103"/>
      <c r="C473" s="104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5" customHeight="1" x14ac:dyDescent="0.2">
      <c r="A474" s="1"/>
      <c r="B474" s="103"/>
      <c r="C474" s="104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5" customHeight="1" x14ac:dyDescent="0.2">
      <c r="A475" s="1"/>
      <c r="B475" s="103"/>
      <c r="C475" s="104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5" customHeight="1" x14ac:dyDescent="0.2">
      <c r="A476" s="1"/>
      <c r="B476" s="103"/>
      <c r="C476" s="104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5" customHeight="1" x14ac:dyDescent="0.2">
      <c r="A477" s="1"/>
      <c r="B477" s="103"/>
      <c r="C477" s="104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5" customHeight="1" x14ac:dyDescent="0.2">
      <c r="A478" s="1"/>
      <c r="B478" s="103"/>
      <c r="C478" s="104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5" customHeight="1" x14ac:dyDescent="0.2">
      <c r="A479" s="1"/>
      <c r="B479" s="103"/>
      <c r="C479" s="104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5" customHeight="1" x14ac:dyDescent="0.2">
      <c r="A480" s="1"/>
      <c r="B480" s="103"/>
      <c r="C480" s="104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5" customHeight="1" x14ac:dyDescent="0.2">
      <c r="A481" s="1"/>
      <c r="B481" s="103"/>
      <c r="C481" s="104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5" customHeight="1" x14ac:dyDescent="0.2">
      <c r="A482" s="1"/>
      <c r="B482" s="103"/>
      <c r="C482" s="104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5" customHeight="1" x14ac:dyDescent="0.2">
      <c r="A483" s="1"/>
      <c r="B483" s="103"/>
      <c r="C483" s="104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5" customHeight="1" x14ac:dyDescent="0.2">
      <c r="A484" s="1"/>
      <c r="B484" s="103"/>
      <c r="C484" s="104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5" customHeight="1" x14ac:dyDescent="0.2">
      <c r="A485" s="1"/>
      <c r="B485" s="103"/>
      <c r="C485" s="104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5" customHeight="1" x14ac:dyDescent="0.2">
      <c r="A486" s="1"/>
      <c r="B486" s="103"/>
      <c r="C486" s="104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5" customHeight="1" x14ac:dyDescent="0.2">
      <c r="A487" s="1"/>
      <c r="B487" s="103"/>
      <c r="C487" s="104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5" customHeight="1" x14ac:dyDescent="0.2">
      <c r="A488" s="1"/>
      <c r="B488" s="103"/>
      <c r="C488" s="104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5" customHeight="1" x14ac:dyDescent="0.2">
      <c r="A489" s="1"/>
      <c r="B489" s="103"/>
      <c r="C489" s="104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5" customHeight="1" x14ac:dyDescent="0.2">
      <c r="A490" s="1"/>
      <c r="B490" s="103"/>
      <c r="C490" s="104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5" customHeight="1" x14ac:dyDescent="0.2">
      <c r="A491" s="1"/>
      <c r="B491" s="103"/>
      <c r="C491" s="104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5" customHeight="1" x14ac:dyDescent="0.2">
      <c r="A492" s="1"/>
      <c r="B492" s="103"/>
      <c r="C492" s="104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5" customHeight="1" x14ac:dyDescent="0.2">
      <c r="A493" s="1"/>
      <c r="B493" s="103"/>
      <c r="C493" s="104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5" customHeight="1" x14ac:dyDescent="0.2">
      <c r="A494" s="1"/>
      <c r="B494" s="103"/>
      <c r="C494" s="104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5" customHeight="1" x14ac:dyDescent="0.2">
      <c r="A495" s="1"/>
      <c r="B495" s="103"/>
      <c r="C495" s="104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5" customHeight="1" x14ac:dyDescent="0.2">
      <c r="A496" s="1"/>
      <c r="B496" s="103"/>
      <c r="C496" s="104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5" customHeight="1" x14ac:dyDescent="0.2">
      <c r="A497" s="1"/>
      <c r="B497" s="103"/>
      <c r="C497" s="104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5" customHeight="1" x14ac:dyDescent="0.2">
      <c r="A498" s="1"/>
      <c r="B498" s="103"/>
      <c r="C498" s="104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5" customHeight="1" x14ac:dyDescent="0.2">
      <c r="A499" s="1"/>
      <c r="B499" s="103"/>
      <c r="C499" s="104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5" customHeight="1" x14ac:dyDescent="0.2">
      <c r="A500" s="1"/>
      <c r="B500" s="103"/>
      <c r="C500" s="104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5" customHeight="1" x14ac:dyDescent="0.2">
      <c r="A501" s="1"/>
      <c r="B501" s="103"/>
      <c r="C501" s="104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5" customHeight="1" x14ac:dyDescent="0.2">
      <c r="A502" s="1"/>
      <c r="B502" s="103"/>
      <c r="C502" s="104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5" customHeight="1" x14ac:dyDescent="0.2">
      <c r="A503" s="1"/>
      <c r="B503" s="103"/>
      <c r="C503" s="104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5" customHeight="1" x14ac:dyDescent="0.2">
      <c r="A504" s="1"/>
      <c r="B504" s="103"/>
      <c r="C504" s="104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5" customHeight="1" x14ac:dyDescent="0.2">
      <c r="A505" s="1"/>
      <c r="B505" s="103"/>
      <c r="C505" s="104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5" customHeight="1" x14ac:dyDescent="0.2">
      <c r="A506" s="1"/>
      <c r="B506" s="103"/>
      <c r="C506" s="104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5" customHeight="1" x14ac:dyDescent="0.2">
      <c r="A507" s="1"/>
      <c r="B507" s="103"/>
      <c r="C507" s="104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5" customHeight="1" x14ac:dyDescent="0.2">
      <c r="A508" s="1"/>
      <c r="B508" s="103"/>
      <c r="C508" s="104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5" customHeight="1" x14ac:dyDescent="0.2">
      <c r="A509" s="1"/>
      <c r="B509" s="103"/>
      <c r="C509" s="104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5" customHeight="1" x14ac:dyDescent="0.2">
      <c r="A510" s="1"/>
      <c r="B510" s="103"/>
      <c r="C510" s="104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5" customHeight="1" x14ac:dyDescent="0.2">
      <c r="A511" s="1"/>
      <c r="B511" s="103"/>
      <c r="C511" s="104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5" customHeight="1" x14ac:dyDescent="0.2">
      <c r="A512" s="1"/>
      <c r="B512" s="103"/>
      <c r="C512" s="104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5" customHeight="1" x14ac:dyDescent="0.2">
      <c r="A513" s="1"/>
      <c r="B513" s="103"/>
      <c r="C513" s="104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5" customHeight="1" x14ac:dyDescent="0.2">
      <c r="A514" s="1"/>
      <c r="B514" s="103"/>
      <c r="C514" s="104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5" customHeight="1" x14ac:dyDescent="0.2">
      <c r="A515" s="1"/>
      <c r="B515" s="103"/>
      <c r="C515" s="104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5" customHeight="1" x14ac:dyDescent="0.2">
      <c r="A516" s="1"/>
      <c r="B516" s="103"/>
      <c r="C516" s="104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5" customHeight="1" x14ac:dyDescent="0.2">
      <c r="A517" s="1"/>
      <c r="B517" s="103"/>
      <c r="C517" s="104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5" customHeight="1" x14ac:dyDescent="0.2">
      <c r="A518" s="1"/>
      <c r="B518" s="103"/>
      <c r="C518" s="104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5" customHeight="1" x14ac:dyDescent="0.2">
      <c r="A519" s="1"/>
      <c r="B519" s="103"/>
      <c r="C519" s="104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5" customHeight="1" x14ac:dyDescent="0.2">
      <c r="A520" s="1"/>
      <c r="B520" s="103"/>
      <c r="C520" s="104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5" customHeight="1" x14ac:dyDescent="0.2">
      <c r="A521" s="1"/>
      <c r="B521" s="103"/>
      <c r="C521" s="104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5" customHeight="1" x14ac:dyDescent="0.2">
      <c r="A522" s="1"/>
      <c r="B522" s="103"/>
      <c r="C522" s="104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5" customHeight="1" x14ac:dyDescent="0.2">
      <c r="A523" s="1"/>
      <c r="B523" s="103"/>
      <c r="C523" s="104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5" customHeight="1" x14ac:dyDescent="0.2">
      <c r="A524" s="1"/>
      <c r="B524" s="103"/>
      <c r="C524" s="104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5" customHeight="1" x14ac:dyDescent="0.2">
      <c r="A525" s="1"/>
      <c r="B525" s="103"/>
      <c r="C525" s="104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5" customHeight="1" x14ac:dyDescent="0.2">
      <c r="A526" s="1"/>
      <c r="B526" s="103"/>
      <c r="C526" s="104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5" customHeight="1" x14ac:dyDescent="0.2">
      <c r="A527" s="1"/>
      <c r="B527" s="103"/>
      <c r="C527" s="104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5" customHeight="1" x14ac:dyDescent="0.2">
      <c r="A528" s="1"/>
      <c r="B528" s="103"/>
      <c r="C528" s="104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5" customHeight="1" x14ac:dyDescent="0.2">
      <c r="A529" s="1"/>
      <c r="B529" s="103"/>
      <c r="C529" s="104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5" customHeight="1" x14ac:dyDescent="0.2">
      <c r="A530" s="1"/>
      <c r="B530" s="103"/>
      <c r="C530" s="104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5" customHeight="1" x14ac:dyDescent="0.2">
      <c r="A531" s="1"/>
      <c r="B531" s="103"/>
      <c r="C531" s="104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5" customHeight="1" x14ac:dyDescent="0.2">
      <c r="A532" s="1"/>
      <c r="B532" s="103"/>
      <c r="C532" s="104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5" customHeight="1" x14ac:dyDescent="0.2">
      <c r="A533" s="1"/>
      <c r="B533" s="103"/>
      <c r="C533" s="104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5" customHeight="1" x14ac:dyDescent="0.2">
      <c r="A534" s="1"/>
      <c r="B534" s="103"/>
      <c r="C534" s="104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5" customHeight="1" x14ac:dyDescent="0.2">
      <c r="A535" s="1"/>
      <c r="B535" s="103"/>
      <c r="C535" s="104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5" customHeight="1" x14ac:dyDescent="0.2">
      <c r="A536" s="1"/>
      <c r="B536" s="103"/>
      <c r="C536" s="104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5" customHeight="1" x14ac:dyDescent="0.2">
      <c r="A537" s="1"/>
      <c r="B537" s="103"/>
      <c r="C537" s="104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5" customHeight="1" x14ac:dyDescent="0.2">
      <c r="A538" s="1"/>
      <c r="B538" s="103"/>
      <c r="C538" s="104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5" customHeight="1" x14ac:dyDescent="0.2">
      <c r="A539" s="1"/>
      <c r="B539" s="103"/>
      <c r="C539" s="104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5" customHeight="1" x14ac:dyDescent="0.2">
      <c r="A540" s="1"/>
      <c r="B540" s="103"/>
      <c r="C540" s="104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5" customHeight="1" x14ac:dyDescent="0.2">
      <c r="A541" s="1"/>
      <c r="B541" s="103"/>
      <c r="C541" s="104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5" customHeight="1" x14ac:dyDescent="0.2">
      <c r="A542" s="1"/>
      <c r="B542" s="103"/>
      <c r="C542" s="104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5" customHeight="1" x14ac:dyDescent="0.2">
      <c r="A543" s="1"/>
      <c r="B543" s="103"/>
      <c r="C543" s="104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5" customHeight="1" x14ac:dyDescent="0.2">
      <c r="A544" s="1"/>
      <c r="B544" s="103"/>
      <c r="C544" s="104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5" customHeight="1" x14ac:dyDescent="0.2">
      <c r="A545" s="1"/>
      <c r="B545" s="103"/>
      <c r="C545" s="104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5" customHeight="1" x14ac:dyDescent="0.2">
      <c r="A546" s="1"/>
      <c r="B546" s="103"/>
      <c r="C546" s="104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5" customHeight="1" x14ac:dyDescent="0.2">
      <c r="A547" s="1"/>
      <c r="B547" s="103"/>
      <c r="C547" s="104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5" customHeight="1" x14ac:dyDescent="0.2">
      <c r="A548" s="1"/>
      <c r="B548" s="103"/>
      <c r="C548" s="104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5" customHeight="1" x14ac:dyDescent="0.2">
      <c r="A549" s="1"/>
      <c r="B549" s="103"/>
      <c r="C549" s="104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5" customHeight="1" x14ac:dyDescent="0.2">
      <c r="A550" s="1"/>
      <c r="B550" s="103"/>
      <c r="C550" s="104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5" customHeight="1" x14ac:dyDescent="0.2">
      <c r="A551" s="1"/>
      <c r="B551" s="103"/>
      <c r="C551" s="104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5" customHeight="1" x14ac:dyDescent="0.2">
      <c r="A552" s="1"/>
      <c r="B552" s="103"/>
      <c r="C552" s="104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5" customHeight="1" x14ac:dyDescent="0.2">
      <c r="A553" s="1"/>
      <c r="B553" s="103"/>
      <c r="C553" s="104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5" customHeight="1" x14ac:dyDescent="0.2">
      <c r="A554" s="1"/>
      <c r="B554" s="103"/>
      <c r="C554" s="104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5" customHeight="1" x14ac:dyDescent="0.2">
      <c r="A555" s="1"/>
      <c r="B555" s="103"/>
      <c r="C555" s="104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5" customHeight="1" x14ac:dyDescent="0.2">
      <c r="A556" s="1"/>
      <c r="B556" s="103"/>
      <c r="C556" s="104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5" customHeight="1" x14ac:dyDescent="0.2">
      <c r="A557" s="1"/>
      <c r="B557" s="103"/>
      <c r="C557" s="104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5" customHeight="1" x14ac:dyDescent="0.2">
      <c r="A558" s="1"/>
      <c r="B558" s="103"/>
      <c r="C558" s="104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5" customHeight="1" x14ac:dyDescent="0.2">
      <c r="A559" s="1"/>
      <c r="B559" s="103"/>
      <c r="C559" s="104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5" customHeight="1" x14ac:dyDescent="0.2">
      <c r="A560" s="1"/>
      <c r="B560" s="103"/>
      <c r="C560" s="104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5" customHeight="1" x14ac:dyDescent="0.2">
      <c r="A561" s="1"/>
      <c r="B561" s="103"/>
      <c r="C561" s="104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5" customHeight="1" x14ac:dyDescent="0.2">
      <c r="A562" s="1"/>
      <c r="B562" s="103"/>
      <c r="C562" s="104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5" customHeight="1" x14ac:dyDescent="0.2">
      <c r="A563" s="1"/>
      <c r="B563" s="103"/>
      <c r="C563" s="104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5" customHeight="1" x14ac:dyDescent="0.2">
      <c r="A564" s="1"/>
      <c r="B564" s="103"/>
      <c r="C564" s="104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5" customHeight="1" x14ac:dyDescent="0.2">
      <c r="A565" s="1"/>
      <c r="B565" s="103"/>
      <c r="C565" s="104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5" customHeight="1" x14ac:dyDescent="0.2">
      <c r="A566" s="1"/>
      <c r="B566" s="103"/>
      <c r="C566" s="104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5" customHeight="1" x14ac:dyDescent="0.2">
      <c r="A567" s="1"/>
      <c r="B567" s="103"/>
      <c r="C567" s="104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5" customHeight="1" x14ac:dyDescent="0.2">
      <c r="A568" s="1"/>
      <c r="B568" s="103"/>
      <c r="C568" s="104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5" customHeight="1" x14ac:dyDescent="0.2">
      <c r="A569" s="1"/>
      <c r="B569" s="103"/>
      <c r="C569" s="104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5" customHeight="1" x14ac:dyDescent="0.2">
      <c r="A570" s="1"/>
      <c r="B570" s="103"/>
      <c r="C570" s="104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5" customHeight="1" x14ac:dyDescent="0.2">
      <c r="A571" s="1"/>
      <c r="B571" s="103"/>
      <c r="C571" s="104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5" customHeight="1" x14ac:dyDescent="0.2">
      <c r="A572" s="1"/>
      <c r="B572" s="103"/>
      <c r="C572" s="104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5" customHeight="1" x14ac:dyDescent="0.2">
      <c r="A573" s="1"/>
      <c r="B573" s="103"/>
      <c r="C573" s="104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5" customHeight="1" x14ac:dyDescent="0.2">
      <c r="A574" s="1"/>
      <c r="B574" s="103"/>
      <c r="C574" s="104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5" customHeight="1" x14ac:dyDescent="0.2">
      <c r="A575" s="1"/>
      <c r="B575" s="103"/>
      <c r="C575" s="104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5" customHeight="1" x14ac:dyDescent="0.2">
      <c r="A576" s="1"/>
      <c r="B576" s="103"/>
      <c r="C576" s="104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5" customHeight="1" x14ac:dyDescent="0.2">
      <c r="A577" s="1"/>
      <c r="B577" s="103"/>
      <c r="C577" s="104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5" customHeight="1" x14ac:dyDescent="0.2">
      <c r="A578" s="1"/>
      <c r="B578" s="103"/>
      <c r="C578" s="104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5" customHeight="1" x14ac:dyDescent="0.2">
      <c r="A579" s="1"/>
      <c r="B579" s="103"/>
      <c r="C579" s="104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5" customHeight="1" x14ac:dyDescent="0.2">
      <c r="A580" s="1"/>
      <c r="B580" s="103"/>
      <c r="C580" s="104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5" customHeight="1" x14ac:dyDescent="0.2">
      <c r="A581" s="1"/>
      <c r="B581" s="103"/>
      <c r="C581" s="104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5" customHeight="1" x14ac:dyDescent="0.2">
      <c r="A582" s="1"/>
      <c r="B582" s="103"/>
      <c r="C582" s="104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5" customHeight="1" x14ac:dyDescent="0.2">
      <c r="A583" s="1"/>
      <c r="B583" s="103"/>
      <c r="C583" s="104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5" customHeight="1" x14ac:dyDescent="0.2">
      <c r="A584" s="1"/>
      <c r="B584" s="103"/>
      <c r="C584" s="104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5" customHeight="1" x14ac:dyDescent="0.2">
      <c r="A585" s="1"/>
      <c r="B585" s="103"/>
      <c r="C585" s="104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5" customHeight="1" x14ac:dyDescent="0.2">
      <c r="A586" s="1"/>
      <c r="B586" s="103"/>
      <c r="C586" s="104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5" customHeight="1" x14ac:dyDescent="0.2">
      <c r="A587" s="1"/>
      <c r="B587" s="103"/>
      <c r="C587" s="104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5" customHeight="1" x14ac:dyDescent="0.2">
      <c r="A588" s="1"/>
      <c r="B588" s="103"/>
      <c r="C588" s="104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5" customHeight="1" x14ac:dyDescent="0.2">
      <c r="A589" s="1"/>
      <c r="B589" s="103"/>
      <c r="C589" s="104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5" customHeight="1" x14ac:dyDescent="0.2">
      <c r="A590" s="1"/>
      <c r="B590" s="103"/>
      <c r="C590" s="104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5" customHeight="1" x14ac:dyDescent="0.2">
      <c r="A591" s="1"/>
      <c r="B591" s="103"/>
      <c r="C591" s="104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5" customHeight="1" x14ac:dyDescent="0.2">
      <c r="A592" s="1"/>
      <c r="B592" s="103"/>
      <c r="C592" s="104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5" customHeight="1" x14ac:dyDescent="0.2">
      <c r="A593" s="1"/>
      <c r="B593" s="103"/>
      <c r="C593" s="104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5" customHeight="1" x14ac:dyDescent="0.2">
      <c r="A594" s="1"/>
      <c r="B594" s="103"/>
      <c r="C594" s="104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5" customHeight="1" x14ac:dyDescent="0.2">
      <c r="A595" s="1"/>
      <c r="B595" s="103"/>
      <c r="C595" s="104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5" customHeight="1" x14ac:dyDescent="0.2">
      <c r="A596" s="1"/>
      <c r="B596" s="103"/>
      <c r="C596" s="104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5" customHeight="1" x14ac:dyDescent="0.2">
      <c r="A597" s="1"/>
      <c r="B597" s="103"/>
      <c r="C597" s="104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5" customHeight="1" x14ac:dyDescent="0.2">
      <c r="A598" s="1"/>
      <c r="B598" s="103"/>
      <c r="C598" s="104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5" customHeight="1" x14ac:dyDescent="0.2">
      <c r="A599" s="1"/>
      <c r="B599" s="103"/>
      <c r="C599" s="104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5" customHeight="1" x14ac:dyDescent="0.2">
      <c r="A600" s="1"/>
      <c r="B600" s="103"/>
      <c r="C600" s="104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5" customHeight="1" x14ac:dyDescent="0.2">
      <c r="A601" s="1"/>
      <c r="B601" s="103"/>
      <c r="C601" s="104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5" customHeight="1" x14ac:dyDescent="0.2">
      <c r="A602" s="1"/>
      <c r="B602" s="103"/>
      <c r="C602" s="104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5" customHeight="1" x14ac:dyDescent="0.2">
      <c r="A603" s="1"/>
      <c r="B603" s="103"/>
      <c r="C603" s="104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5" customHeight="1" x14ac:dyDescent="0.2">
      <c r="A604" s="1"/>
      <c r="B604" s="103"/>
      <c r="C604" s="104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5" customHeight="1" x14ac:dyDescent="0.2">
      <c r="A605" s="1"/>
      <c r="B605" s="103"/>
      <c r="C605" s="104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5" customHeight="1" x14ac:dyDescent="0.2">
      <c r="A606" s="1"/>
      <c r="B606" s="103"/>
      <c r="C606" s="104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5" customHeight="1" x14ac:dyDescent="0.2">
      <c r="A607" s="1"/>
      <c r="B607" s="103"/>
      <c r="C607" s="104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5" customHeight="1" x14ac:dyDescent="0.2">
      <c r="A608" s="1"/>
      <c r="B608" s="103"/>
      <c r="C608" s="104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5" customHeight="1" x14ac:dyDescent="0.2">
      <c r="A609" s="1"/>
      <c r="B609" s="103"/>
      <c r="C609" s="104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5" customHeight="1" x14ac:dyDescent="0.2">
      <c r="A610" s="1"/>
      <c r="B610" s="103"/>
      <c r="C610" s="104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5" customHeight="1" x14ac:dyDescent="0.2">
      <c r="A611" s="1"/>
      <c r="B611" s="103"/>
      <c r="C611" s="104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5" customHeight="1" x14ac:dyDescent="0.2">
      <c r="A612" s="1"/>
      <c r="B612" s="103"/>
      <c r="C612" s="104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5" customHeight="1" x14ac:dyDescent="0.2">
      <c r="A613" s="1"/>
      <c r="B613" s="103"/>
      <c r="C613" s="104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5" customHeight="1" x14ac:dyDescent="0.2">
      <c r="A614" s="1"/>
      <c r="B614" s="103"/>
      <c r="C614" s="104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5" customHeight="1" x14ac:dyDescent="0.2">
      <c r="A615" s="1"/>
      <c r="B615" s="103"/>
      <c r="C615" s="104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5" customHeight="1" x14ac:dyDescent="0.2">
      <c r="A616" s="1"/>
      <c r="B616" s="103"/>
      <c r="C616" s="104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5" customHeight="1" x14ac:dyDescent="0.2">
      <c r="A617" s="1"/>
      <c r="B617" s="103"/>
      <c r="C617" s="104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5" customHeight="1" x14ac:dyDescent="0.2">
      <c r="A618" s="1"/>
      <c r="B618" s="103"/>
      <c r="C618" s="104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5" customHeight="1" x14ac:dyDescent="0.2">
      <c r="A619" s="1"/>
      <c r="B619" s="103"/>
      <c r="C619" s="104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5" customHeight="1" x14ac:dyDescent="0.2">
      <c r="A620" s="1"/>
      <c r="B620" s="103"/>
      <c r="C620" s="104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5" customHeight="1" x14ac:dyDescent="0.2">
      <c r="A621" s="1"/>
      <c r="B621" s="103"/>
      <c r="C621" s="104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5" customHeight="1" x14ac:dyDescent="0.2">
      <c r="A622" s="1"/>
      <c r="B622" s="103"/>
      <c r="C622" s="104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5" customHeight="1" x14ac:dyDescent="0.2">
      <c r="A623" s="1"/>
      <c r="B623" s="103"/>
      <c r="C623" s="104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5" customHeight="1" x14ac:dyDescent="0.2">
      <c r="A624" s="1"/>
      <c r="B624" s="103"/>
      <c r="C624" s="104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5" customHeight="1" x14ac:dyDescent="0.2">
      <c r="A625" s="1"/>
      <c r="B625" s="103"/>
      <c r="C625" s="104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5" customHeight="1" x14ac:dyDescent="0.2">
      <c r="A626" s="1"/>
      <c r="B626" s="103"/>
      <c r="C626" s="104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5" customHeight="1" x14ac:dyDescent="0.2">
      <c r="A627" s="1"/>
      <c r="B627" s="103"/>
      <c r="C627" s="104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5" customHeight="1" x14ac:dyDescent="0.2">
      <c r="A628" s="1"/>
      <c r="B628" s="103"/>
      <c r="C628" s="104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5" customHeight="1" x14ac:dyDescent="0.2">
      <c r="A629" s="1"/>
      <c r="B629" s="103"/>
      <c r="C629" s="104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5" customHeight="1" x14ac:dyDescent="0.2">
      <c r="A630" s="1"/>
      <c r="B630" s="103"/>
      <c r="C630" s="104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5" customHeight="1" x14ac:dyDescent="0.2">
      <c r="A631" s="1"/>
      <c r="B631" s="103"/>
      <c r="C631" s="104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5" customHeight="1" x14ac:dyDescent="0.2">
      <c r="A632" s="1"/>
      <c r="B632" s="103"/>
      <c r="C632" s="104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5" customHeight="1" x14ac:dyDescent="0.2">
      <c r="A633" s="1"/>
      <c r="B633" s="103"/>
      <c r="C633" s="104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5" customHeight="1" x14ac:dyDescent="0.2">
      <c r="A634" s="1"/>
      <c r="B634" s="103"/>
      <c r="C634" s="104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5" customHeight="1" x14ac:dyDescent="0.2">
      <c r="A635" s="1"/>
      <c r="B635" s="103"/>
      <c r="C635" s="104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5" customHeight="1" x14ac:dyDescent="0.2">
      <c r="A636" s="1"/>
      <c r="B636" s="103"/>
      <c r="C636" s="104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5" customHeight="1" x14ac:dyDescent="0.2">
      <c r="A637" s="1"/>
      <c r="B637" s="103"/>
      <c r="C637" s="104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5" customHeight="1" x14ac:dyDescent="0.2">
      <c r="A638" s="1"/>
      <c r="B638" s="103"/>
      <c r="C638" s="104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5" customHeight="1" x14ac:dyDescent="0.2">
      <c r="A639" s="1"/>
      <c r="B639" s="103"/>
      <c r="C639" s="104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5" customHeight="1" x14ac:dyDescent="0.2">
      <c r="A640" s="1"/>
      <c r="B640" s="103"/>
      <c r="C640" s="104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5" customHeight="1" x14ac:dyDescent="0.2">
      <c r="A641" s="1"/>
      <c r="B641" s="103"/>
      <c r="C641" s="104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5" customHeight="1" x14ac:dyDescent="0.2">
      <c r="A642" s="1"/>
      <c r="B642" s="103"/>
      <c r="C642" s="104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5" customHeight="1" x14ac:dyDescent="0.2">
      <c r="A643" s="1"/>
      <c r="B643" s="103"/>
      <c r="C643" s="104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5" customHeight="1" x14ac:dyDescent="0.2">
      <c r="A644" s="1"/>
      <c r="B644" s="103"/>
      <c r="C644" s="104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5" customHeight="1" x14ac:dyDescent="0.2">
      <c r="A645" s="1"/>
      <c r="B645" s="103"/>
      <c r="C645" s="104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5" customHeight="1" x14ac:dyDescent="0.2">
      <c r="A646" s="1"/>
      <c r="B646" s="103"/>
      <c r="C646" s="104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5" customHeight="1" x14ac:dyDescent="0.2">
      <c r="A647" s="1"/>
      <c r="B647" s="103"/>
      <c r="C647" s="104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5" customHeight="1" x14ac:dyDescent="0.2">
      <c r="A648" s="1"/>
      <c r="B648" s="103"/>
      <c r="C648" s="104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5" customHeight="1" x14ac:dyDescent="0.2">
      <c r="A649" s="1"/>
      <c r="B649" s="103"/>
      <c r="C649" s="104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5" customHeight="1" x14ac:dyDescent="0.2">
      <c r="A650" s="1"/>
      <c r="B650" s="103"/>
      <c r="C650" s="104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5" customHeight="1" x14ac:dyDescent="0.2">
      <c r="A651" s="1"/>
      <c r="B651" s="103"/>
      <c r="C651" s="104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5" customHeight="1" x14ac:dyDescent="0.2">
      <c r="A652" s="1"/>
      <c r="B652" s="103"/>
      <c r="C652" s="104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5" customHeight="1" x14ac:dyDescent="0.2">
      <c r="A653" s="1"/>
      <c r="B653" s="103"/>
      <c r="C653" s="104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5" customHeight="1" x14ac:dyDescent="0.2">
      <c r="A654" s="1"/>
      <c r="B654" s="103"/>
      <c r="C654" s="104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5" customHeight="1" x14ac:dyDescent="0.2">
      <c r="A655" s="1"/>
      <c r="B655" s="103"/>
      <c r="C655" s="104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5" customHeight="1" x14ac:dyDescent="0.2">
      <c r="A656" s="1"/>
      <c r="B656" s="103"/>
      <c r="C656" s="104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5" customHeight="1" x14ac:dyDescent="0.2">
      <c r="A657" s="1"/>
      <c r="B657" s="103"/>
      <c r="C657" s="104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5" customHeight="1" x14ac:dyDescent="0.2">
      <c r="A658" s="1"/>
      <c r="B658" s="103"/>
      <c r="C658" s="104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5" customHeight="1" x14ac:dyDescent="0.2">
      <c r="A659" s="1"/>
      <c r="B659" s="103"/>
      <c r="C659" s="104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5" customHeight="1" x14ac:dyDescent="0.2">
      <c r="A660" s="1"/>
      <c r="B660" s="103"/>
      <c r="C660" s="104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5" customHeight="1" x14ac:dyDescent="0.2">
      <c r="A661" s="1"/>
      <c r="B661" s="103"/>
      <c r="C661" s="104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5" customHeight="1" x14ac:dyDescent="0.2">
      <c r="A662" s="1"/>
      <c r="B662" s="103"/>
      <c r="C662" s="104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5" customHeight="1" x14ac:dyDescent="0.2">
      <c r="A663" s="1"/>
      <c r="B663" s="103"/>
      <c r="C663" s="104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5" customHeight="1" x14ac:dyDescent="0.2">
      <c r="A664" s="1"/>
      <c r="B664" s="103"/>
      <c r="C664" s="104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5" customHeight="1" x14ac:dyDescent="0.2">
      <c r="A665" s="1"/>
      <c r="B665" s="103"/>
      <c r="C665" s="104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5" customHeight="1" x14ac:dyDescent="0.2">
      <c r="A666" s="1"/>
      <c r="B666" s="103"/>
      <c r="C666" s="104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5" customHeight="1" x14ac:dyDescent="0.2">
      <c r="A667" s="1"/>
      <c r="B667" s="103"/>
      <c r="C667" s="104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5" customHeight="1" x14ac:dyDescent="0.2">
      <c r="A668" s="1"/>
      <c r="B668" s="103"/>
      <c r="C668" s="104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5" customHeight="1" x14ac:dyDescent="0.2">
      <c r="A669" s="1"/>
      <c r="B669" s="103"/>
      <c r="C669" s="104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5" customHeight="1" x14ac:dyDescent="0.2">
      <c r="A670" s="1"/>
      <c r="B670" s="103"/>
      <c r="C670" s="104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5" customHeight="1" x14ac:dyDescent="0.2">
      <c r="A671" s="1"/>
      <c r="B671" s="103"/>
      <c r="C671" s="104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5" customHeight="1" x14ac:dyDescent="0.2">
      <c r="A672" s="1"/>
      <c r="B672" s="103"/>
      <c r="C672" s="104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5" customHeight="1" x14ac:dyDescent="0.2">
      <c r="A673" s="1"/>
      <c r="B673" s="103"/>
      <c r="C673" s="104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5" customHeight="1" x14ac:dyDescent="0.2">
      <c r="A674" s="1"/>
      <c r="B674" s="103"/>
      <c r="C674" s="104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5" customHeight="1" x14ac:dyDescent="0.2">
      <c r="A675" s="1"/>
      <c r="B675" s="103"/>
      <c r="C675" s="104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5" customHeight="1" x14ac:dyDescent="0.2">
      <c r="A676" s="1"/>
      <c r="B676" s="103"/>
      <c r="C676" s="104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5" customHeight="1" x14ac:dyDescent="0.2">
      <c r="A677" s="1"/>
      <c r="B677" s="103"/>
      <c r="C677" s="104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5" customHeight="1" x14ac:dyDescent="0.2">
      <c r="A678" s="1"/>
      <c r="B678" s="103"/>
      <c r="C678" s="104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5" customHeight="1" x14ac:dyDescent="0.2">
      <c r="A679" s="1"/>
      <c r="B679" s="103"/>
      <c r="C679" s="104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5" customHeight="1" x14ac:dyDescent="0.2">
      <c r="A680" s="1"/>
      <c r="B680" s="103"/>
      <c r="C680" s="104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5" customHeight="1" x14ac:dyDescent="0.2">
      <c r="A681" s="1"/>
      <c r="B681" s="103"/>
      <c r="C681" s="104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5" customHeight="1" x14ac:dyDescent="0.2">
      <c r="A682" s="1"/>
      <c r="B682" s="103"/>
      <c r="C682" s="104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5" customHeight="1" x14ac:dyDescent="0.2">
      <c r="A683" s="1"/>
      <c r="B683" s="103"/>
      <c r="C683" s="104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5" customHeight="1" x14ac:dyDescent="0.2">
      <c r="A684" s="1"/>
      <c r="B684" s="103"/>
      <c r="C684" s="104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5" customHeight="1" x14ac:dyDescent="0.2">
      <c r="A685" s="1"/>
      <c r="B685" s="103"/>
      <c r="C685" s="104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5" customHeight="1" x14ac:dyDescent="0.2">
      <c r="A686" s="1"/>
      <c r="B686" s="103"/>
      <c r="C686" s="104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5" customHeight="1" x14ac:dyDescent="0.2">
      <c r="A687" s="1"/>
      <c r="B687" s="103"/>
      <c r="C687" s="104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5" customHeight="1" x14ac:dyDescent="0.2">
      <c r="A688" s="1"/>
      <c r="B688" s="103"/>
      <c r="C688" s="104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5" customHeight="1" x14ac:dyDescent="0.2">
      <c r="A689" s="1"/>
      <c r="B689" s="103"/>
      <c r="C689" s="104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5" customHeight="1" x14ac:dyDescent="0.2">
      <c r="A690" s="1"/>
      <c r="B690" s="103"/>
      <c r="C690" s="104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5" customHeight="1" x14ac:dyDescent="0.2">
      <c r="A691" s="1"/>
      <c r="B691" s="103"/>
      <c r="C691" s="104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5" customHeight="1" x14ac:dyDescent="0.2">
      <c r="A692" s="1"/>
      <c r="B692" s="103"/>
      <c r="C692" s="104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5" customHeight="1" x14ac:dyDescent="0.2">
      <c r="A693" s="1"/>
      <c r="B693" s="103"/>
      <c r="C693" s="104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5" customHeight="1" x14ac:dyDescent="0.2">
      <c r="A694" s="1"/>
      <c r="B694" s="103"/>
      <c r="C694" s="104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5" customHeight="1" x14ac:dyDescent="0.2">
      <c r="A695" s="1"/>
      <c r="B695" s="103"/>
      <c r="C695" s="104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5" customHeight="1" x14ac:dyDescent="0.2">
      <c r="A696" s="1"/>
      <c r="B696" s="103"/>
      <c r="C696" s="104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5" customHeight="1" x14ac:dyDescent="0.2">
      <c r="A697" s="1"/>
      <c r="B697" s="103"/>
      <c r="C697" s="104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5" customHeight="1" x14ac:dyDescent="0.2">
      <c r="A698" s="1"/>
      <c r="B698" s="103"/>
      <c r="C698" s="104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5" customHeight="1" x14ac:dyDescent="0.2">
      <c r="A699" s="1"/>
      <c r="B699" s="103"/>
      <c r="C699" s="104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5" customHeight="1" x14ac:dyDescent="0.2">
      <c r="A700" s="1"/>
      <c r="B700" s="103"/>
      <c r="C700" s="104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5" customHeight="1" x14ac:dyDescent="0.2">
      <c r="A701" s="1"/>
      <c r="B701" s="103"/>
      <c r="C701" s="104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5" customHeight="1" x14ac:dyDescent="0.2">
      <c r="A702" s="1"/>
      <c r="B702" s="103"/>
      <c r="C702" s="104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5" customHeight="1" x14ac:dyDescent="0.2">
      <c r="A703" s="1"/>
      <c r="B703" s="103"/>
      <c r="C703" s="104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5" customHeight="1" x14ac:dyDescent="0.2">
      <c r="A704" s="1"/>
      <c r="B704" s="103"/>
      <c r="C704" s="104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5" customHeight="1" x14ac:dyDescent="0.2">
      <c r="A705" s="1"/>
      <c r="B705" s="103"/>
      <c r="C705" s="104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5" customHeight="1" x14ac:dyDescent="0.2">
      <c r="A706" s="1"/>
      <c r="B706" s="103"/>
      <c r="C706" s="104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5" customHeight="1" x14ac:dyDescent="0.2">
      <c r="A707" s="1"/>
      <c r="B707" s="103"/>
      <c r="C707" s="104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5" customHeight="1" x14ac:dyDescent="0.2">
      <c r="A708" s="1"/>
      <c r="B708" s="103"/>
      <c r="C708" s="104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5" customHeight="1" x14ac:dyDescent="0.2">
      <c r="A709" s="1"/>
      <c r="B709" s="103"/>
      <c r="C709" s="104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5" customHeight="1" x14ac:dyDescent="0.2">
      <c r="A710" s="1"/>
      <c r="B710" s="103"/>
      <c r="C710" s="104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5" customHeight="1" x14ac:dyDescent="0.2">
      <c r="A711" s="1"/>
      <c r="B711" s="103"/>
      <c r="C711" s="104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5" customHeight="1" x14ac:dyDescent="0.2">
      <c r="A712" s="1"/>
      <c r="B712" s="103"/>
      <c r="C712" s="104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5" customHeight="1" x14ac:dyDescent="0.2">
      <c r="A713" s="1"/>
      <c r="B713" s="103"/>
      <c r="C713" s="104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5" customHeight="1" x14ac:dyDescent="0.2">
      <c r="A714" s="1"/>
      <c r="B714" s="103"/>
      <c r="C714" s="104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5" customHeight="1" x14ac:dyDescent="0.2">
      <c r="A715" s="1"/>
      <c r="B715" s="103"/>
      <c r="C715" s="104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5" customHeight="1" x14ac:dyDescent="0.2">
      <c r="A716" s="1"/>
      <c r="B716" s="103"/>
      <c r="C716" s="104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5" customHeight="1" x14ac:dyDescent="0.2">
      <c r="A717" s="1"/>
      <c r="B717" s="103"/>
      <c r="C717" s="104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5" customHeight="1" x14ac:dyDescent="0.2">
      <c r="A718" s="1"/>
      <c r="B718" s="103"/>
      <c r="C718" s="104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5" customHeight="1" x14ac:dyDescent="0.2">
      <c r="A719" s="1"/>
      <c r="B719" s="103"/>
      <c r="C719" s="104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5" customHeight="1" x14ac:dyDescent="0.2">
      <c r="A720" s="1"/>
      <c r="B720" s="103"/>
      <c r="C720" s="104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5" customHeight="1" x14ac:dyDescent="0.2">
      <c r="A721" s="1"/>
      <c r="B721" s="103"/>
      <c r="C721" s="104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5" customHeight="1" x14ac:dyDescent="0.2">
      <c r="A722" s="1"/>
      <c r="B722" s="103"/>
      <c r="C722" s="104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5" customHeight="1" x14ac:dyDescent="0.2">
      <c r="A723" s="1"/>
      <c r="B723" s="103"/>
      <c r="C723" s="104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5" customHeight="1" x14ac:dyDescent="0.2">
      <c r="A724" s="1"/>
      <c r="B724" s="103"/>
      <c r="C724" s="104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5" customHeight="1" x14ac:dyDescent="0.2">
      <c r="A725" s="1"/>
      <c r="B725" s="103"/>
      <c r="C725" s="104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5" customHeight="1" x14ac:dyDescent="0.2">
      <c r="A726" s="1"/>
      <c r="B726" s="103"/>
      <c r="C726" s="104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5" customHeight="1" x14ac:dyDescent="0.2">
      <c r="A727" s="1"/>
      <c r="B727" s="103"/>
      <c r="C727" s="104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5" customHeight="1" x14ac:dyDescent="0.2">
      <c r="A728" s="1"/>
      <c r="B728" s="103"/>
      <c r="C728" s="104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5" customHeight="1" x14ac:dyDescent="0.2">
      <c r="A729" s="1"/>
      <c r="B729" s="103"/>
      <c r="C729" s="104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5" customHeight="1" x14ac:dyDescent="0.2">
      <c r="A730" s="1"/>
      <c r="B730" s="103"/>
      <c r="C730" s="104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5" customHeight="1" x14ac:dyDescent="0.2">
      <c r="A731" s="1"/>
      <c r="B731" s="103"/>
      <c r="C731" s="104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5" customHeight="1" x14ac:dyDescent="0.2">
      <c r="A732" s="1"/>
      <c r="B732" s="103"/>
      <c r="C732" s="104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5" customHeight="1" x14ac:dyDescent="0.2">
      <c r="A733" s="1"/>
      <c r="B733" s="103"/>
      <c r="C733" s="104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5" customHeight="1" x14ac:dyDescent="0.2">
      <c r="A734" s="1"/>
      <c r="B734" s="103"/>
      <c r="C734" s="104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5" customHeight="1" x14ac:dyDescent="0.2">
      <c r="A735" s="1"/>
      <c r="B735" s="103"/>
      <c r="C735" s="104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5" customHeight="1" x14ac:dyDescent="0.2">
      <c r="A736" s="1"/>
      <c r="B736" s="103"/>
      <c r="C736" s="104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5" customHeight="1" x14ac:dyDescent="0.2">
      <c r="A737" s="1"/>
      <c r="B737" s="103"/>
      <c r="C737" s="104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5" customHeight="1" x14ac:dyDescent="0.2">
      <c r="A738" s="1"/>
      <c r="B738" s="103"/>
      <c r="C738" s="104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5" customHeight="1" x14ac:dyDescent="0.2">
      <c r="A739" s="1"/>
      <c r="B739" s="103"/>
      <c r="C739" s="104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5" customHeight="1" x14ac:dyDescent="0.2">
      <c r="A740" s="1"/>
      <c r="B740" s="103"/>
      <c r="C740" s="104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5" customHeight="1" x14ac:dyDescent="0.2">
      <c r="A741" s="1"/>
      <c r="B741" s="103"/>
      <c r="C741" s="104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5" customHeight="1" x14ac:dyDescent="0.2">
      <c r="A742" s="1"/>
      <c r="B742" s="103"/>
      <c r="C742" s="104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5" customHeight="1" x14ac:dyDescent="0.2">
      <c r="A743" s="1"/>
      <c r="B743" s="103"/>
      <c r="C743" s="104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5" customHeight="1" x14ac:dyDescent="0.2">
      <c r="A744" s="1"/>
      <c r="B744" s="103"/>
      <c r="C744" s="104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5" customHeight="1" x14ac:dyDescent="0.2">
      <c r="A745" s="1"/>
      <c r="B745" s="103"/>
      <c r="C745" s="104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5" customHeight="1" x14ac:dyDescent="0.2">
      <c r="A746" s="1"/>
      <c r="B746" s="103"/>
      <c r="C746" s="104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5" customHeight="1" x14ac:dyDescent="0.2">
      <c r="A747" s="1"/>
      <c r="B747" s="103"/>
      <c r="C747" s="104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5" customHeight="1" x14ac:dyDescent="0.2">
      <c r="A748" s="1"/>
      <c r="B748" s="103"/>
      <c r="C748" s="104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5" customHeight="1" x14ac:dyDescent="0.2">
      <c r="A749" s="1"/>
      <c r="B749" s="103"/>
      <c r="C749" s="104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5" customHeight="1" x14ac:dyDescent="0.2">
      <c r="A750" s="1"/>
      <c r="B750" s="103"/>
      <c r="C750" s="104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5" customHeight="1" x14ac:dyDescent="0.2">
      <c r="A751" s="1"/>
      <c r="B751" s="103"/>
      <c r="C751" s="104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5" customHeight="1" x14ac:dyDescent="0.2">
      <c r="A752" s="1"/>
      <c r="B752" s="103"/>
      <c r="C752" s="104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5" customHeight="1" x14ac:dyDescent="0.2">
      <c r="A753" s="1"/>
      <c r="B753" s="103"/>
      <c r="C753" s="104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5" customHeight="1" x14ac:dyDescent="0.2">
      <c r="A754" s="1"/>
      <c r="B754" s="103"/>
      <c r="C754" s="104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5" customHeight="1" x14ac:dyDescent="0.2">
      <c r="A755" s="1"/>
      <c r="B755" s="103"/>
      <c r="C755" s="104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5" customHeight="1" x14ac:dyDescent="0.2">
      <c r="A756" s="1"/>
      <c r="B756" s="103"/>
      <c r="C756" s="104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5" customHeight="1" x14ac:dyDescent="0.2">
      <c r="A757" s="1"/>
      <c r="B757" s="103"/>
      <c r="C757" s="104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5" customHeight="1" x14ac:dyDescent="0.2">
      <c r="A758" s="1"/>
      <c r="B758" s="103"/>
      <c r="C758" s="104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5" customHeight="1" x14ac:dyDescent="0.2">
      <c r="A759" s="1"/>
      <c r="B759" s="103"/>
      <c r="C759" s="104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5" customHeight="1" x14ac:dyDescent="0.2">
      <c r="A760" s="1"/>
      <c r="B760" s="103"/>
      <c r="C760" s="104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5" customHeight="1" x14ac:dyDescent="0.2">
      <c r="A761" s="1"/>
      <c r="B761" s="103"/>
      <c r="C761" s="104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5" customHeight="1" x14ac:dyDescent="0.2">
      <c r="A762" s="1"/>
      <c r="B762" s="103"/>
      <c r="C762" s="104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5" customHeight="1" x14ac:dyDescent="0.2">
      <c r="A763" s="1"/>
      <c r="B763" s="103"/>
      <c r="C763" s="104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5" customHeight="1" x14ac:dyDescent="0.2">
      <c r="A764" s="1"/>
      <c r="B764" s="103"/>
      <c r="C764" s="104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5" customHeight="1" x14ac:dyDescent="0.2">
      <c r="A765" s="1"/>
      <c r="B765" s="103"/>
      <c r="C765" s="104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5" customHeight="1" x14ac:dyDescent="0.2">
      <c r="A766" s="1"/>
      <c r="B766" s="103"/>
      <c r="C766" s="104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5" customHeight="1" x14ac:dyDescent="0.2">
      <c r="A767" s="1"/>
      <c r="B767" s="103"/>
      <c r="C767" s="104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5" customHeight="1" x14ac:dyDescent="0.2">
      <c r="A768" s="1"/>
      <c r="B768" s="103"/>
      <c r="C768" s="104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5" customHeight="1" x14ac:dyDescent="0.2">
      <c r="A769" s="1"/>
      <c r="B769" s="103"/>
      <c r="C769" s="104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5" customHeight="1" x14ac:dyDescent="0.2">
      <c r="A770" s="1"/>
      <c r="B770" s="103"/>
      <c r="C770" s="104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5" customHeight="1" x14ac:dyDescent="0.2">
      <c r="A771" s="1"/>
      <c r="B771" s="103"/>
      <c r="C771" s="104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5" customHeight="1" x14ac:dyDescent="0.2">
      <c r="A772" s="1"/>
      <c r="B772" s="103"/>
      <c r="C772" s="104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5" customHeight="1" x14ac:dyDescent="0.2">
      <c r="A773" s="1"/>
      <c r="B773" s="103"/>
      <c r="C773" s="104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5" customHeight="1" x14ac:dyDescent="0.2">
      <c r="A774" s="1"/>
      <c r="B774" s="103"/>
      <c r="C774" s="104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5" customHeight="1" x14ac:dyDescent="0.2">
      <c r="A775" s="1"/>
      <c r="B775" s="103"/>
      <c r="C775" s="104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5" customHeight="1" x14ac:dyDescent="0.2">
      <c r="A776" s="1"/>
      <c r="B776" s="103"/>
      <c r="C776" s="104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5" customHeight="1" x14ac:dyDescent="0.2">
      <c r="A777" s="1"/>
      <c r="B777" s="103"/>
      <c r="C777" s="104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5" customHeight="1" x14ac:dyDescent="0.2">
      <c r="A778" s="1"/>
      <c r="B778" s="103"/>
      <c r="C778" s="104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5" customHeight="1" x14ac:dyDescent="0.2">
      <c r="A779" s="1"/>
      <c r="B779" s="103"/>
      <c r="C779" s="104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5" customHeight="1" x14ac:dyDescent="0.2">
      <c r="A780" s="1"/>
      <c r="B780" s="103"/>
      <c r="C780" s="104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5" customHeight="1" x14ac:dyDescent="0.2">
      <c r="A781" s="1"/>
      <c r="B781" s="103"/>
      <c r="C781" s="104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5" customHeight="1" x14ac:dyDescent="0.2">
      <c r="A782" s="1"/>
      <c r="B782" s="103"/>
      <c r="C782" s="104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5" customHeight="1" x14ac:dyDescent="0.2">
      <c r="A783" s="1"/>
      <c r="B783" s="103"/>
      <c r="C783" s="104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5" customHeight="1" x14ac:dyDescent="0.2">
      <c r="A784" s="1"/>
      <c r="B784" s="103"/>
      <c r="C784" s="104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5" customHeight="1" x14ac:dyDescent="0.2">
      <c r="A785" s="1"/>
      <c r="B785" s="103"/>
      <c r="C785" s="104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5" customHeight="1" x14ac:dyDescent="0.2">
      <c r="A786" s="1"/>
      <c r="B786" s="103"/>
      <c r="C786" s="104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5" customHeight="1" x14ac:dyDescent="0.2">
      <c r="A787" s="1"/>
      <c r="B787" s="103"/>
      <c r="C787" s="104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5" customHeight="1" x14ac:dyDescent="0.2">
      <c r="A788" s="1"/>
      <c r="B788" s="103"/>
      <c r="C788" s="104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5" customHeight="1" x14ac:dyDescent="0.2">
      <c r="A789" s="1"/>
      <c r="B789" s="103"/>
      <c r="C789" s="104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5" customHeight="1" x14ac:dyDescent="0.2">
      <c r="A790" s="1"/>
      <c r="B790" s="103"/>
      <c r="C790" s="104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5" customHeight="1" x14ac:dyDescent="0.2">
      <c r="A791" s="1"/>
      <c r="B791" s="103"/>
      <c r="C791" s="104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5" customHeight="1" x14ac:dyDescent="0.2">
      <c r="A792" s="1"/>
      <c r="B792" s="103"/>
      <c r="C792" s="104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5" customHeight="1" x14ac:dyDescent="0.2">
      <c r="A793" s="1"/>
      <c r="B793" s="103"/>
      <c r="C793" s="104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5" customHeight="1" x14ac:dyDescent="0.2">
      <c r="A794" s="1"/>
      <c r="B794" s="103"/>
      <c r="C794" s="104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5" customHeight="1" x14ac:dyDescent="0.2">
      <c r="A795" s="1"/>
      <c r="B795" s="103"/>
      <c r="C795" s="104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5" customHeight="1" x14ac:dyDescent="0.2">
      <c r="A796" s="1"/>
      <c r="B796" s="103"/>
      <c r="C796" s="104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5" customHeight="1" x14ac:dyDescent="0.2">
      <c r="A797" s="1"/>
      <c r="B797" s="103"/>
      <c r="C797" s="104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5" customHeight="1" x14ac:dyDescent="0.2">
      <c r="A798" s="1"/>
      <c r="B798" s="103"/>
      <c r="C798" s="104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5" customHeight="1" x14ac:dyDescent="0.2">
      <c r="A799" s="1"/>
      <c r="B799" s="103"/>
      <c r="C799" s="104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5" customHeight="1" x14ac:dyDescent="0.2">
      <c r="A800" s="1"/>
      <c r="B800" s="103"/>
      <c r="C800" s="104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5" customHeight="1" x14ac:dyDescent="0.2">
      <c r="A801" s="1"/>
      <c r="B801" s="103"/>
      <c r="C801" s="104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5" customHeight="1" x14ac:dyDescent="0.2">
      <c r="A802" s="1"/>
      <c r="B802" s="103"/>
      <c r="C802" s="104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5" customHeight="1" x14ac:dyDescent="0.2">
      <c r="A803" s="1"/>
      <c r="B803" s="103"/>
      <c r="C803" s="104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5" customHeight="1" x14ac:dyDescent="0.2">
      <c r="A804" s="1"/>
      <c r="B804" s="103"/>
      <c r="C804" s="104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5" customHeight="1" x14ac:dyDescent="0.2">
      <c r="A805" s="1"/>
      <c r="B805" s="103"/>
      <c r="C805" s="104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5" customHeight="1" x14ac:dyDescent="0.2">
      <c r="A806" s="1"/>
      <c r="B806" s="103"/>
      <c r="C806" s="104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5" customHeight="1" x14ac:dyDescent="0.2">
      <c r="A807" s="1"/>
      <c r="B807" s="103"/>
      <c r="C807" s="104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5" customHeight="1" x14ac:dyDescent="0.2">
      <c r="A808" s="1"/>
      <c r="B808" s="103"/>
      <c r="C808" s="104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5" customHeight="1" x14ac:dyDescent="0.2">
      <c r="A809" s="1"/>
      <c r="B809" s="103"/>
      <c r="C809" s="104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5" customHeight="1" x14ac:dyDescent="0.2">
      <c r="A810" s="1"/>
      <c r="B810" s="103"/>
      <c r="C810" s="104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5" customHeight="1" x14ac:dyDescent="0.2">
      <c r="A811" s="1"/>
      <c r="B811" s="103"/>
      <c r="C811" s="104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5" customHeight="1" x14ac:dyDescent="0.2">
      <c r="A812" s="1"/>
      <c r="B812" s="103"/>
      <c r="C812" s="104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5" customHeight="1" x14ac:dyDescent="0.2">
      <c r="A813" s="1"/>
      <c r="B813" s="103"/>
      <c r="C813" s="104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5" customHeight="1" x14ac:dyDescent="0.2">
      <c r="A814" s="1"/>
      <c r="B814" s="103"/>
      <c r="C814" s="104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5" customHeight="1" x14ac:dyDescent="0.2">
      <c r="A815" s="1"/>
      <c r="B815" s="103"/>
      <c r="C815" s="104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5" customHeight="1" x14ac:dyDescent="0.2">
      <c r="A816" s="1"/>
      <c r="B816" s="103"/>
      <c r="C816" s="104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5" customHeight="1" x14ac:dyDescent="0.2">
      <c r="A817" s="1"/>
      <c r="B817" s="103"/>
      <c r="C817" s="104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5" customHeight="1" x14ac:dyDescent="0.2">
      <c r="A818" s="1"/>
      <c r="B818" s="103"/>
      <c r="C818" s="104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5" customHeight="1" x14ac:dyDescent="0.2">
      <c r="A819" s="1"/>
      <c r="B819" s="103"/>
      <c r="C819" s="104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5" customHeight="1" x14ac:dyDescent="0.2">
      <c r="A820" s="1"/>
      <c r="B820" s="103"/>
      <c r="C820" s="104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5" customHeight="1" x14ac:dyDescent="0.2">
      <c r="A821" s="1"/>
      <c r="B821" s="103"/>
      <c r="C821" s="104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5" customHeight="1" x14ac:dyDescent="0.2">
      <c r="A822" s="1"/>
      <c r="B822" s="103"/>
      <c r="C822" s="104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5" customHeight="1" x14ac:dyDescent="0.2">
      <c r="A823" s="1"/>
      <c r="B823" s="103"/>
      <c r="C823" s="104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5" customHeight="1" x14ac:dyDescent="0.2">
      <c r="A824" s="1"/>
      <c r="B824" s="103"/>
      <c r="C824" s="104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5" customHeight="1" x14ac:dyDescent="0.2">
      <c r="A825" s="1"/>
      <c r="B825" s="103"/>
      <c r="C825" s="104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5" customHeight="1" x14ac:dyDescent="0.2">
      <c r="A826" s="1"/>
      <c r="B826" s="103"/>
      <c r="C826" s="104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5" customHeight="1" x14ac:dyDescent="0.2">
      <c r="A827" s="1"/>
      <c r="B827" s="103"/>
      <c r="C827" s="104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5" customHeight="1" x14ac:dyDescent="0.2">
      <c r="A828" s="1"/>
      <c r="B828" s="103"/>
      <c r="C828" s="104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5" customHeight="1" x14ac:dyDescent="0.2">
      <c r="A829" s="1"/>
      <c r="B829" s="103"/>
      <c r="C829" s="104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5" customHeight="1" x14ac:dyDescent="0.2">
      <c r="A830" s="1"/>
      <c r="B830" s="103"/>
      <c r="C830" s="104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5" customHeight="1" x14ac:dyDescent="0.2">
      <c r="A831" s="1"/>
      <c r="B831" s="103"/>
      <c r="C831" s="104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5" customHeight="1" x14ac:dyDescent="0.2">
      <c r="A832" s="1"/>
      <c r="B832" s="103"/>
      <c r="C832" s="104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5" customHeight="1" x14ac:dyDescent="0.2">
      <c r="A833" s="1"/>
      <c r="B833" s="103"/>
      <c r="C833" s="104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5" customHeight="1" x14ac:dyDescent="0.2">
      <c r="A834" s="1"/>
      <c r="B834" s="103"/>
      <c r="C834" s="104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5" customHeight="1" x14ac:dyDescent="0.2">
      <c r="A835" s="1"/>
      <c r="B835" s="103"/>
      <c r="C835" s="104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5" customHeight="1" x14ac:dyDescent="0.2">
      <c r="A836" s="1"/>
      <c r="B836" s="103"/>
      <c r="C836" s="104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5" customHeight="1" x14ac:dyDescent="0.2">
      <c r="A837" s="1"/>
      <c r="B837" s="103"/>
      <c r="C837" s="104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5" customHeight="1" x14ac:dyDescent="0.2">
      <c r="A838" s="1"/>
      <c r="B838" s="103"/>
      <c r="C838" s="104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5" customHeight="1" x14ac:dyDescent="0.2">
      <c r="A839" s="1"/>
      <c r="B839" s="103"/>
      <c r="C839" s="104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5" customHeight="1" x14ac:dyDescent="0.2">
      <c r="A840" s="1"/>
      <c r="B840" s="103"/>
      <c r="C840" s="104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5" customHeight="1" x14ac:dyDescent="0.2">
      <c r="A841" s="1"/>
      <c r="B841" s="103"/>
      <c r="C841" s="104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5" customHeight="1" x14ac:dyDescent="0.2">
      <c r="A842" s="1"/>
      <c r="B842" s="103"/>
      <c r="C842" s="104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5" customHeight="1" x14ac:dyDescent="0.2">
      <c r="A843" s="1"/>
      <c r="B843" s="103"/>
      <c r="C843" s="104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5" customHeight="1" x14ac:dyDescent="0.2">
      <c r="A844" s="1"/>
      <c r="B844" s="103"/>
      <c r="C844" s="104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5" customHeight="1" x14ac:dyDescent="0.2">
      <c r="A845" s="1"/>
      <c r="B845" s="103"/>
      <c r="C845" s="104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5" customHeight="1" x14ac:dyDescent="0.2">
      <c r="A846" s="1"/>
      <c r="B846" s="103"/>
      <c r="C846" s="104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5" customHeight="1" x14ac:dyDescent="0.2">
      <c r="A847" s="1"/>
      <c r="B847" s="103"/>
      <c r="C847" s="104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5" customHeight="1" x14ac:dyDescent="0.2">
      <c r="A848" s="1"/>
      <c r="B848" s="103"/>
      <c r="C848" s="104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5" customHeight="1" x14ac:dyDescent="0.2">
      <c r="A849" s="1"/>
      <c r="B849" s="103"/>
      <c r="C849" s="104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5" customHeight="1" x14ac:dyDescent="0.2">
      <c r="A850" s="1"/>
      <c r="B850" s="103"/>
      <c r="C850" s="104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5" customHeight="1" x14ac:dyDescent="0.2">
      <c r="A851" s="1"/>
      <c r="B851" s="103"/>
      <c r="C851" s="104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5" customHeight="1" x14ac:dyDescent="0.2">
      <c r="A852" s="1"/>
      <c r="B852" s="103"/>
      <c r="C852" s="104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5" customHeight="1" x14ac:dyDescent="0.2">
      <c r="A853" s="1"/>
      <c r="B853" s="103"/>
      <c r="C853" s="104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5" customHeight="1" x14ac:dyDescent="0.2">
      <c r="A854" s="1"/>
      <c r="B854" s="103"/>
      <c r="C854" s="104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5" customHeight="1" x14ac:dyDescent="0.2">
      <c r="A855" s="1"/>
      <c r="B855" s="103"/>
      <c r="C855" s="104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5" customHeight="1" x14ac:dyDescent="0.2">
      <c r="A856" s="1"/>
      <c r="B856" s="103"/>
      <c r="C856" s="104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5" customHeight="1" x14ac:dyDescent="0.2">
      <c r="A857" s="1"/>
      <c r="B857" s="103"/>
      <c r="C857" s="104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5" customHeight="1" x14ac:dyDescent="0.2">
      <c r="A858" s="1"/>
      <c r="B858" s="103"/>
      <c r="C858" s="104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5" customHeight="1" x14ac:dyDescent="0.2">
      <c r="A859" s="1"/>
      <c r="B859" s="103"/>
      <c r="C859" s="104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5" customHeight="1" x14ac:dyDescent="0.2">
      <c r="A860" s="1"/>
      <c r="B860" s="103"/>
      <c r="C860" s="104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5" customHeight="1" x14ac:dyDescent="0.2">
      <c r="A861" s="1"/>
      <c r="B861" s="103"/>
      <c r="C861" s="104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5" customHeight="1" x14ac:dyDescent="0.2">
      <c r="A862" s="1"/>
      <c r="B862" s="103"/>
      <c r="C862" s="104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5" customHeight="1" x14ac:dyDescent="0.2">
      <c r="A863" s="1"/>
      <c r="B863" s="103"/>
      <c r="C863" s="104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5" customHeight="1" x14ac:dyDescent="0.2">
      <c r="A864" s="1"/>
      <c r="B864" s="103"/>
      <c r="C864" s="104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5" customHeight="1" x14ac:dyDescent="0.2">
      <c r="A865" s="1"/>
      <c r="B865" s="103"/>
      <c r="C865" s="104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5" customHeight="1" x14ac:dyDescent="0.2">
      <c r="A866" s="1"/>
      <c r="B866" s="103"/>
      <c r="C866" s="104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5" customHeight="1" x14ac:dyDescent="0.2">
      <c r="A867" s="1"/>
      <c r="B867" s="103"/>
      <c r="C867" s="104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5" customHeight="1" x14ac:dyDescent="0.2">
      <c r="A868" s="1"/>
      <c r="B868" s="103"/>
      <c r="C868" s="104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5" customHeight="1" x14ac:dyDescent="0.2">
      <c r="A869" s="1"/>
      <c r="B869" s="103"/>
      <c r="C869" s="104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5" customHeight="1" x14ac:dyDescent="0.2">
      <c r="A870" s="1"/>
      <c r="B870" s="103"/>
      <c r="C870" s="104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5" customHeight="1" x14ac:dyDescent="0.2">
      <c r="A871" s="1"/>
      <c r="B871" s="103"/>
      <c r="C871" s="104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5" customHeight="1" x14ac:dyDescent="0.2">
      <c r="A872" s="1"/>
      <c r="B872" s="103"/>
      <c r="C872" s="104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5" customHeight="1" x14ac:dyDescent="0.2">
      <c r="A873" s="1"/>
      <c r="B873" s="103"/>
      <c r="C873" s="104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5" customHeight="1" x14ac:dyDescent="0.2">
      <c r="A874" s="1"/>
      <c r="B874" s="103"/>
      <c r="C874" s="104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5" customHeight="1" x14ac:dyDescent="0.2">
      <c r="A875" s="1"/>
      <c r="B875" s="103"/>
      <c r="C875" s="104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5" customHeight="1" x14ac:dyDescent="0.2">
      <c r="A876" s="1"/>
      <c r="B876" s="103"/>
      <c r="C876" s="104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5" customHeight="1" x14ac:dyDescent="0.2">
      <c r="A877" s="1"/>
      <c r="B877" s="103"/>
      <c r="C877" s="104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5" customHeight="1" x14ac:dyDescent="0.2">
      <c r="A878" s="1"/>
      <c r="B878" s="103"/>
      <c r="C878" s="104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5" customHeight="1" x14ac:dyDescent="0.2">
      <c r="A879" s="1"/>
      <c r="B879" s="103"/>
      <c r="C879" s="104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5" customHeight="1" x14ac:dyDescent="0.2">
      <c r="A880" s="1"/>
      <c r="B880" s="103"/>
      <c r="C880" s="104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5" customHeight="1" x14ac:dyDescent="0.2">
      <c r="A881" s="1"/>
      <c r="B881" s="103"/>
      <c r="C881" s="104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5" customHeight="1" x14ac:dyDescent="0.2">
      <c r="A882" s="1"/>
      <c r="B882" s="103"/>
      <c r="C882" s="104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5" customHeight="1" x14ac:dyDescent="0.2">
      <c r="A883" s="1"/>
      <c r="B883" s="103"/>
      <c r="C883" s="104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5" customHeight="1" x14ac:dyDescent="0.2">
      <c r="A884" s="1"/>
      <c r="B884" s="103"/>
      <c r="C884" s="104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5" customHeight="1" x14ac:dyDescent="0.2">
      <c r="A885" s="1"/>
      <c r="B885" s="103"/>
      <c r="C885" s="104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5" customHeight="1" x14ac:dyDescent="0.2">
      <c r="A886" s="1"/>
      <c r="B886" s="103"/>
      <c r="C886" s="104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5" customHeight="1" x14ac:dyDescent="0.2">
      <c r="A887" s="1"/>
      <c r="B887" s="103"/>
      <c r="C887" s="104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5" customHeight="1" x14ac:dyDescent="0.2">
      <c r="A888" s="1"/>
      <c r="B888" s="103"/>
      <c r="C888" s="104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5" customHeight="1" x14ac:dyDescent="0.2">
      <c r="A889" s="1"/>
      <c r="B889" s="103"/>
      <c r="C889" s="104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5" customHeight="1" x14ac:dyDescent="0.2">
      <c r="A890" s="1"/>
      <c r="B890" s="103"/>
      <c r="C890" s="104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5" customHeight="1" x14ac:dyDescent="0.2">
      <c r="A891" s="1"/>
      <c r="B891" s="103"/>
      <c r="C891" s="104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5" customHeight="1" x14ac:dyDescent="0.2">
      <c r="A892" s="1"/>
      <c r="B892" s="103"/>
      <c r="C892" s="104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5" customHeight="1" x14ac:dyDescent="0.2">
      <c r="A893" s="1"/>
      <c r="B893" s="103"/>
      <c r="C893" s="104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5" customHeight="1" x14ac:dyDescent="0.2">
      <c r="A894" s="1"/>
      <c r="B894" s="103"/>
      <c r="C894" s="104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5" customHeight="1" x14ac:dyDescent="0.2">
      <c r="A895" s="1"/>
      <c r="B895" s="103"/>
      <c r="C895" s="104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5" customHeight="1" x14ac:dyDescent="0.2">
      <c r="A896" s="1"/>
      <c r="B896" s="103"/>
      <c r="C896" s="104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5" customHeight="1" x14ac:dyDescent="0.2">
      <c r="A897" s="1"/>
      <c r="B897" s="103"/>
      <c r="C897" s="104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5" customHeight="1" x14ac:dyDescent="0.2">
      <c r="A898" s="1"/>
      <c r="B898" s="103"/>
      <c r="C898" s="104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5" customHeight="1" x14ac:dyDescent="0.2">
      <c r="A899" s="1"/>
      <c r="B899" s="103"/>
      <c r="C899" s="104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5" customHeight="1" x14ac:dyDescent="0.2">
      <c r="A900" s="1"/>
      <c r="B900" s="103"/>
      <c r="C900" s="104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5" customHeight="1" x14ac:dyDescent="0.2">
      <c r="A901" s="1"/>
      <c r="B901" s="103"/>
      <c r="C901" s="104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5" customHeight="1" x14ac:dyDescent="0.2">
      <c r="A902" s="1"/>
      <c r="B902" s="103"/>
      <c r="C902" s="104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5" customHeight="1" x14ac:dyDescent="0.2">
      <c r="A903" s="1"/>
      <c r="B903" s="103"/>
      <c r="C903" s="104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5" customHeight="1" x14ac:dyDescent="0.2">
      <c r="A904" s="1"/>
      <c r="B904" s="103"/>
      <c r="C904" s="104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5" customHeight="1" x14ac:dyDescent="0.2">
      <c r="A905" s="1"/>
      <c r="B905" s="103"/>
      <c r="C905" s="104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5" customHeight="1" x14ac:dyDescent="0.2">
      <c r="A906" s="1"/>
      <c r="B906" s="103"/>
      <c r="C906" s="104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5" customHeight="1" x14ac:dyDescent="0.2">
      <c r="A907" s="1"/>
      <c r="B907" s="103"/>
      <c r="C907" s="104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5" customHeight="1" x14ac:dyDescent="0.2">
      <c r="A908" s="1"/>
      <c r="B908" s="103"/>
      <c r="C908" s="104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5" customHeight="1" x14ac:dyDescent="0.2">
      <c r="A909" s="1"/>
      <c r="B909" s="103"/>
      <c r="C909" s="104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5" customHeight="1" x14ac:dyDescent="0.2">
      <c r="A910" s="1"/>
      <c r="B910" s="103"/>
      <c r="C910" s="104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5" customHeight="1" x14ac:dyDescent="0.2">
      <c r="A911" s="1"/>
      <c r="B911" s="103"/>
      <c r="C911" s="104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5" customHeight="1" x14ac:dyDescent="0.2">
      <c r="A912" s="1"/>
      <c r="B912" s="103"/>
      <c r="C912" s="104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5" customHeight="1" x14ac:dyDescent="0.2">
      <c r="A913" s="1"/>
      <c r="B913" s="103"/>
      <c r="C913" s="104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5" customHeight="1" x14ac:dyDescent="0.2">
      <c r="A914" s="1"/>
      <c r="B914" s="103"/>
      <c r="C914" s="104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5" customHeight="1" x14ac:dyDescent="0.2">
      <c r="A915" s="1"/>
      <c r="B915" s="103"/>
      <c r="C915" s="104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5" customHeight="1" x14ac:dyDescent="0.2">
      <c r="A916" s="1"/>
      <c r="B916" s="103"/>
      <c r="C916" s="104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5" customHeight="1" x14ac:dyDescent="0.2">
      <c r="A917" s="1"/>
      <c r="B917" s="103"/>
      <c r="C917" s="104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5" customHeight="1" x14ac:dyDescent="0.2">
      <c r="A918" s="1"/>
      <c r="B918" s="103"/>
      <c r="C918" s="104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5" customHeight="1" x14ac:dyDescent="0.2">
      <c r="A919" s="1"/>
      <c r="B919" s="103"/>
      <c r="C919" s="104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5" customHeight="1" x14ac:dyDescent="0.2">
      <c r="A920" s="1"/>
      <c r="B920" s="103"/>
      <c r="C920" s="104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5" customHeight="1" x14ac:dyDescent="0.2">
      <c r="A921" s="1"/>
      <c r="B921" s="103"/>
      <c r="C921" s="104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5" customHeight="1" x14ac:dyDescent="0.2">
      <c r="A922" s="1"/>
      <c r="B922" s="103"/>
      <c r="C922" s="104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5" customHeight="1" x14ac:dyDescent="0.2">
      <c r="A923" s="1"/>
      <c r="B923" s="103"/>
      <c r="C923" s="104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5" customHeight="1" x14ac:dyDescent="0.2">
      <c r="A924" s="1"/>
      <c r="B924" s="103"/>
      <c r="C924" s="104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5" customHeight="1" x14ac:dyDescent="0.2">
      <c r="A925" s="1"/>
      <c r="B925" s="103"/>
      <c r="C925" s="104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5" customHeight="1" x14ac:dyDescent="0.2">
      <c r="A926" s="1"/>
      <c r="B926" s="103"/>
      <c r="C926" s="104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5" customHeight="1" x14ac:dyDescent="0.2">
      <c r="A927" s="1"/>
      <c r="B927" s="103"/>
      <c r="C927" s="104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5" customHeight="1" x14ac:dyDescent="0.2">
      <c r="A928" s="1"/>
      <c r="B928" s="103"/>
      <c r="C928" s="104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5" customHeight="1" x14ac:dyDescent="0.2">
      <c r="A929" s="1"/>
      <c r="B929" s="103"/>
      <c r="C929" s="104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5" customHeight="1" x14ac:dyDescent="0.2">
      <c r="A930" s="1"/>
      <c r="B930" s="103"/>
      <c r="C930" s="104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5" customHeight="1" x14ac:dyDescent="0.2">
      <c r="A931" s="1"/>
      <c r="B931" s="103"/>
      <c r="C931" s="104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5" customHeight="1" x14ac:dyDescent="0.2">
      <c r="A932" s="1"/>
      <c r="B932" s="103"/>
      <c r="C932" s="104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5" customHeight="1" x14ac:dyDescent="0.2">
      <c r="A933" s="1"/>
      <c r="B933" s="103"/>
      <c r="C933" s="104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5" customHeight="1" x14ac:dyDescent="0.2">
      <c r="A934" s="1"/>
      <c r="B934" s="103"/>
      <c r="C934" s="104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5" customHeight="1" x14ac:dyDescent="0.2">
      <c r="A935" s="1"/>
      <c r="B935" s="103"/>
      <c r="C935" s="104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5" customHeight="1" x14ac:dyDescent="0.2">
      <c r="A936" s="1"/>
      <c r="B936" s="103"/>
      <c r="C936" s="104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5" customHeight="1" x14ac:dyDescent="0.2">
      <c r="A937" s="1"/>
      <c r="B937" s="103"/>
      <c r="C937" s="104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5" customHeight="1" x14ac:dyDescent="0.2">
      <c r="A938" s="1"/>
      <c r="B938" s="103"/>
      <c r="C938" s="104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5" customHeight="1" x14ac:dyDescent="0.2">
      <c r="A939" s="1"/>
      <c r="B939" s="103"/>
      <c r="C939" s="104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5" customHeight="1" x14ac:dyDescent="0.2">
      <c r="A940" s="1"/>
      <c r="B940" s="103"/>
      <c r="C940" s="104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5" customHeight="1" x14ac:dyDescent="0.2">
      <c r="A941" s="1"/>
      <c r="B941" s="103"/>
      <c r="C941" s="104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5" customHeight="1" x14ac:dyDescent="0.2">
      <c r="A942" s="1"/>
      <c r="B942" s="103"/>
      <c r="C942" s="104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5" customHeight="1" x14ac:dyDescent="0.2">
      <c r="A943" s="1"/>
      <c r="B943" s="103"/>
      <c r="C943" s="104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5" customHeight="1" x14ac:dyDescent="0.2">
      <c r="A944" s="1"/>
      <c r="B944" s="103"/>
      <c r="C944" s="104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5" customHeight="1" x14ac:dyDescent="0.2">
      <c r="A945" s="1"/>
      <c r="B945" s="103"/>
      <c r="C945" s="104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5" customHeight="1" x14ac:dyDescent="0.2">
      <c r="A946" s="1"/>
      <c r="B946" s="103"/>
      <c r="C946" s="104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5" customHeight="1" x14ac:dyDescent="0.2">
      <c r="A947" s="1"/>
      <c r="B947" s="103"/>
      <c r="C947" s="104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5" customHeight="1" x14ac:dyDescent="0.2">
      <c r="A948" s="1"/>
      <c r="B948" s="103"/>
      <c r="C948" s="104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5" customHeight="1" x14ac:dyDescent="0.2">
      <c r="A949" s="1"/>
      <c r="B949" s="103"/>
      <c r="C949" s="104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5" customHeight="1" x14ac:dyDescent="0.2">
      <c r="A950" s="1"/>
      <c r="B950" s="103"/>
      <c r="C950" s="104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5" customHeight="1" x14ac:dyDescent="0.2">
      <c r="A951" s="1"/>
      <c r="B951" s="103"/>
      <c r="C951" s="104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5" customHeight="1" x14ac:dyDescent="0.2">
      <c r="A952" s="1"/>
      <c r="B952" s="103"/>
      <c r="C952" s="104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5" customHeight="1" x14ac:dyDescent="0.2">
      <c r="A953" s="1"/>
      <c r="B953" s="103"/>
      <c r="C953" s="104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5" customHeight="1" x14ac:dyDescent="0.2">
      <c r="A954" s="1"/>
      <c r="B954" s="103"/>
      <c r="C954" s="104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5" customHeight="1" x14ac:dyDescent="0.2">
      <c r="A955" s="1"/>
      <c r="B955" s="103"/>
      <c r="C955" s="104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5" customHeight="1" x14ac:dyDescent="0.2">
      <c r="A956" s="1"/>
      <c r="B956" s="103"/>
      <c r="C956" s="104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5" customHeight="1" x14ac:dyDescent="0.2">
      <c r="A957" s="1"/>
      <c r="B957" s="103"/>
      <c r="C957" s="104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5" customHeight="1" x14ac:dyDescent="0.2">
      <c r="A958" s="1"/>
      <c r="B958" s="103"/>
      <c r="C958" s="104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5" customHeight="1" x14ac:dyDescent="0.2">
      <c r="A959" s="1"/>
      <c r="B959" s="103"/>
      <c r="C959" s="104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5" customHeight="1" x14ac:dyDescent="0.2">
      <c r="A960" s="1"/>
      <c r="B960" s="103"/>
      <c r="C960" s="104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5" customHeight="1" x14ac:dyDescent="0.2">
      <c r="A961" s="1"/>
      <c r="B961" s="103"/>
      <c r="C961" s="104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5" customHeight="1" x14ac:dyDescent="0.2">
      <c r="A962" s="1"/>
      <c r="B962" s="103"/>
      <c r="C962" s="104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5" customHeight="1" x14ac:dyDescent="0.2">
      <c r="A963" s="1"/>
      <c r="B963" s="103"/>
      <c r="C963" s="104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5" customHeight="1" x14ac:dyDescent="0.2">
      <c r="A964" s="1"/>
      <c r="B964" s="103"/>
      <c r="C964" s="104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5" customHeight="1" x14ac:dyDescent="0.2">
      <c r="A965" s="1"/>
      <c r="B965" s="103"/>
      <c r="C965" s="104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5" customHeight="1" x14ac:dyDescent="0.2">
      <c r="A966" s="1"/>
      <c r="B966" s="103"/>
      <c r="C966" s="104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5" customHeight="1" x14ac:dyDescent="0.2">
      <c r="A967" s="1"/>
      <c r="B967" s="103"/>
      <c r="C967" s="104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5" customHeight="1" x14ac:dyDescent="0.2">
      <c r="A968" s="1"/>
      <c r="B968" s="103"/>
      <c r="C968" s="104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5" customHeight="1" x14ac:dyDescent="0.2">
      <c r="A969" s="1"/>
      <c r="B969" s="103"/>
      <c r="C969" s="104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5" customHeight="1" x14ac:dyDescent="0.2">
      <c r="A970" s="1"/>
      <c r="B970" s="103"/>
      <c r="C970" s="104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5" customHeight="1" x14ac:dyDescent="0.2">
      <c r="A971" s="1"/>
      <c r="B971" s="103"/>
      <c r="C971" s="104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5" customHeight="1" x14ac:dyDescent="0.2">
      <c r="A972" s="1"/>
      <c r="B972" s="103"/>
      <c r="C972" s="104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5" customHeight="1" x14ac:dyDescent="0.2">
      <c r="A973" s="1"/>
      <c r="B973" s="103"/>
      <c r="C973" s="104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5" customHeight="1" x14ac:dyDescent="0.2">
      <c r="A974" s="1"/>
      <c r="B974" s="103"/>
      <c r="C974" s="104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5" customHeight="1" x14ac:dyDescent="0.2">
      <c r="A975" s="1"/>
      <c r="B975" s="103"/>
      <c r="C975" s="104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5" customHeight="1" x14ac:dyDescent="0.2">
      <c r="A976" s="1"/>
      <c r="B976" s="103"/>
      <c r="C976" s="104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5" customHeight="1" x14ac:dyDescent="0.2">
      <c r="A977" s="1"/>
      <c r="B977" s="103"/>
      <c r="C977" s="104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5" customHeight="1" x14ac:dyDescent="0.2">
      <c r="A978" s="1"/>
      <c r="B978" s="103"/>
      <c r="C978" s="104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5" customHeight="1" x14ac:dyDescent="0.2">
      <c r="A979" s="1"/>
      <c r="B979" s="103"/>
      <c r="C979" s="104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5" customHeight="1" x14ac:dyDescent="0.2">
      <c r="A980" s="1"/>
      <c r="B980" s="103"/>
      <c r="C980" s="104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5" customHeight="1" x14ac:dyDescent="0.2">
      <c r="A981" s="1"/>
      <c r="B981" s="103"/>
      <c r="C981" s="104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5" customHeight="1" x14ac:dyDescent="0.2">
      <c r="A982" s="1"/>
      <c r="B982" s="103"/>
      <c r="C982" s="104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5" customHeight="1" x14ac:dyDescent="0.2">
      <c r="A983" s="1"/>
      <c r="B983" s="103"/>
      <c r="C983" s="104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5" customHeight="1" x14ac:dyDescent="0.2">
      <c r="A984" s="1"/>
      <c r="B984" s="103"/>
      <c r="C984" s="104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5" customHeight="1" x14ac:dyDescent="0.2">
      <c r="A985" s="1"/>
      <c r="B985" s="103"/>
      <c r="C985" s="104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5" customHeight="1" x14ac:dyDescent="0.2">
      <c r="A986" s="1"/>
      <c r="B986" s="103"/>
      <c r="C986" s="104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5" customHeight="1" x14ac:dyDescent="0.2">
      <c r="A987" s="1"/>
      <c r="B987" s="103"/>
      <c r="C987" s="104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15" customHeight="1" x14ac:dyDescent="0.2">
      <c r="A988" s="1"/>
      <c r="B988" s="103"/>
      <c r="C988" s="104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15" customHeight="1" x14ac:dyDescent="0.2">
      <c r="A989" s="1"/>
      <c r="B989" s="103"/>
      <c r="C989" s="104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15" customHeight="1" x14ac:dyDescent="0.2">
      <c r="A990" s="1"/>
      <c r="B990" s="103"/>
      <c r="C990" s="104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15" customHeight="1" x14ac:dyDescent="0.2">
      <c r="A991" s="1"/>
      <c r="B991" s="103"/>
      <c r="C991" s="104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15" customHeight="1" x14ac:dyDescent="0.2">
      <c r="A992" s="1"/>
      <c r="B992" s="103"/>
      <c r="C992" s="104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15" customHeight="1" x14ac:dyDescent="0.2">
      <c r="A993" s="1"/>
      <c r="B993" s="103"/>
      <c r="C993" s="104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15" customHeight="1" x14ac:dyDescent="0.2">
      <c r="A994" s="1"/>
      <c r="B994" s="103"/>
      <c r="C994" s="104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15" customHeight="1" x14ac:dyDescent="0.2">
      <c r="A995" s="1"/>
      <c r="B995" s="103"/>
      <c r="C995" s="104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15" customHeight="1" x14ac:dyDescent="0.2">
      <c r="A996" s="1"/>
      <c r="B996" s="103"/>
      <c r="C996" s="104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15" customHeight="1" x14ac:dyDescent="0.2">
      <c r="A997" s="1"/>
      <c r="B997" s="103"/>
      <c r="C997" s="104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15" customHeight="1" x14ac:dyDescent="0.2">
      <c r="A998" s="1"/>
      <c r="B998" s="103"/>
      <c r="C998" s="104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15" customHeight="1" x14ac:dyDescent="0.2">
      <c r="A999" s="1"/>
      <c r="B999" s="103"/>
      <c r="C999" s="104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ht="15" customHeight="1" x14ac:dyDescent="0.2">
      <c r="A1000" s="1"/>
      <c r="B1000" s="103"/>
      <c r="C1000" s="104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</sheetData>
  <pageMargins left="0.7" right="0.7" top="0.75" bottom="0.75" header="0" footer="0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inputan</vt:lpstr>
      <vt:lpstr>surat tugas</vt:lpstr>
      <vt:lpstr>sppd 1</vt:lpstr>
      <vt:lpstr>sppd 2</vt:lpstr>
      <vt:lpstr>kwitansi</vt:lpstr>
      <vt:lpstr>kepala</vt:lpstr>
      <vt:lpstr>Terbilang</vt:lpstr>
      <vt:lpstr>Terbilang!TAB</vt:lpstr>
      <vt:lpstr>Terbilang!TAS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DIKPORA</dc:creator>
  <cp:lastModifiedBy>Akhi SSD</cp:lastModifiedBy>
  <dcterms:created xsi:type="dcterms:W3CDTF">2007-01-28T08:14:48Z</dcterms:created>
  <dcterms:modified xsi:type="dcterms:W3CDTF">2023-05-24T07:58:22Z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59b1a4e0571b486d98634c8220e57887</vt:lpwstr>
  </property>
</Properties>
</file>